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прайс" sheetId="1" r:id="rId1"/>
    <sheet name="описание моделей" sheetId="2" r:id="rId2"/>
  </sheets>
  <calcPr calcId="144525"/>
</workbook>
</file>

<file path=xl/calcChain.xml><?xml version="1.0" encoding="utf-8"?>
<calcChain xmlns="http://schemas.openxmlformats.org/spreadsheetml/2006/main">
  <c r="BG32" i="1" l="1"/>
  <c r="BG31" i="1"/>
  <c r="BG30" i="1"/>
  <c r="BG29" i="1"/>
  <c r="BG28" i="1"/>
  <c r="BG27" i="1"/>
  <c r="BG26" i="1"/>
  <c r="BG25" i="1"/>
  <c r="BG24" i="1"/>
  <c r="BG23" i="1"/>
  <c r="BG22" i="1"/>
  <c r="BG16" i="1"/>
  <c r="BG15" i="1"/>
  <c r="BG14" i="1"/>
  <c r="BG13" i="1"/>
  <c r="BG12" i="1"/>
  <c r="BG11" i="1"/>
  <c r="BG10" i="1"/>
  <c r="BG9" i="1"/>
  <c r="BG8" i="1"/>
  <c r="BG7" i="1"/>
  <c r="BG6" i="1"/>
  <c r="BA32" i="1" l="1"/>
  <c r="BA31" i="1"/>
  <c r="BA30" i="1"/>
  <c r="BA29" i="1"/>
  <c r="BA28" i="1"/>
  <c r="BA27" i="1"/>
  <c r="BA26" i="1"/>
  <c r="BA25" i="1"/>
  <c r="BA24" i="1"/>
  <c r="BA23" i="1"/>
  <c r="BA22" i="1"/>
  <c r="BA16" i="1"/>
  <c r="BA15" i="1"/>
  <c r="BA14" i="1"/>
  <c r="BA13" i="1"/>
  <c r="BA12" i="1"/>
  <c r="BA11" i="1"/>
  <c r="BA10" i="1"/>
  <c r="BA9" i="1"/>
  <c r="BA8" i="1"/>
  <c r="BA7" i="1"/>
  <c r="BA6" i="1"/>
  <c r="AU32" i="1"/>
  <c r="AU31" i="1"/>
  <c r="AU30" i="1"/>
  <c r="AU29" i="1"/>
  <c r="AU28" i="1"/>
  <c r="AU27" i="1"/>
  <c r="AU26" i="1"/>
  <c r="AU25" i="1"/>
  <c r="AU24" i="1"/>
  <c r="AU23" i="1"/>
  <c r="AU22" i="1"/>
  <c r="AU16" i="1"/>
  <c r="AU15" i="1"/>
  <c r="AU14" i="1"/>
  <c r="AU13" i="1"/>
  <c r="AU12" i="1"/>
  <c r="AU11" i="1"/>
  <c r="AU10" i="1"/>
  <c r="AU9" i="1"/>
  <c r="AU8" i="1"/>
  <c r="AU7" i="1"/>
  <c r="AU6" i="1"/>
  <c r="AO32" i="1"/>
  <c r="AO31" i="1"/>
  <c r="AO30" i="1"/>
  <c r="AO29" i="1"/>
  <c r="AO28" i="1"/>
  <c r="AO27" i="1"/>
  <c r="AO26" i="1"/>
  <c r="AO25" i="1"/>
  <c r="AO24" i="1"/>
  <c r="AO23" i="1"/>
  <c r="AO22" i="1"/>
  <c r="AO16" i="1"/>
  <c r="AO15" i="1"/>
  <c r="AO14" i="1"/>
  <c r="AO13" i="1"/>
  <c r="AO12" i="1"/>
  <c r="AO11" i="1"/>
  <c r="AO10" i="1"/>
  <c r="AO9" i="1"/>
  <c r="AO8" i="1"/>
  <c r="AO7" i="1"/>
  <c r="AO6" i="1"/>
  <c r="AI32" i="1"/>
  <c r="AI31" i="1"/>
  <c r="AI30" i="1"/>
  <c r="AI29" i="1"/>
  <c r="AI28" i="1"/>
  <c r="AI27" i="1"/>
  <c r="AI26" i="1"/>
  <c r="AI25" i="1"/>
  <c r="AI24" i="1"/>
  <c r="AI23" i="1"/>
  <c r="AI22" i="1"/>
  <c r="AI16" i="1"/>
  <c r="AI15" i="1"/>
  <c r="AI14" i="1"/>
  <c r="AI13" i="1"/>
  <c r="AI12" i="1"/>
  <c r="AI11" i="1"/>
  <c r="AI10" i="1"/>
  <c r="AI9" i="1"/>
  <c r="AI8" i="1"/>
  <c r="AI7" i="1"/>
  <c r="AI6" i="1"/>
  <c r="AC32" i="1"/>
  <c r="AC31" i="1"/>
  <c r="AC30" i="1"/>
  <c r="AC29" i="1"/>
  <c r="AC28" i="1"/>
  <c r="AC27" i="1"/>
  <c r="AC26" i="1"/>
  <c r="AC25" i="1"/>
  <c r="AC24" i="1"/>
  <c r="AC23" i="1"/>
  <c r="AC22" i="1"/>
  <c r="AC16" i="1"/>
  <c r="AC15" i="1"/>
  <c r="AC14" i="1"/>
  <c r="AC13" i="1"/>
  <c r="AC12" i="1"/>
  <c r="AC11" i="1"/>
  <c r="AC10" i="1"/>
  <c r="AC9" i="1"/>
  <c r="AC8" i="1"/>
  <c r="AC7" i="1"/>
  <c r="AC6" i="1"/>
  <c r="W32" i="1"/>
  <c r="W31" i="1"/>
  <c r="W30" i="1"/>
  <c r="W29" i="1"/>
  <c r="W28" i="1"/>
  <c r="W27" i="1"/>
  <c r="W26" i="1"/>
  <c r="W25" i="1"/>
  <c r="W24" i="1"/>
  <c r="W23" i="1"/>
  <c r="W22" i="1"/>
  <c r="W16" i="1"/>
  <c r="W15" i="1"/>
  <c r="W14" i="1"/>
  <c r="W13" i="1"/>
  <c r="W12" i="1"/>
  <c r="W11" i="1"/>
  <c r="W10" i="1"/>
  <c r="W9" i="1"/>
  <c r="W8" i="1"/>
  <c r="W7" i="1"/>
  <c r="W6" i="1"/>
  <c r="Q32" i="1"/>
  <c r="Q31" i="1"/>
  <c r="Q30" i="1"/>
  <c r="Q29" i="1"/>
  <c r="Q28" i="1"/>
  <c r="Q27" i="1"/>
  <c r="Q26" i="1"/>
  <c r="Q25" i="1"/>
  <c r="Q24" i="1"/>
  <c r="Q23" i="1"/>
  <c r="Q22" i="1"/>
  <c r="Q16" i="1"/>
  <c r="Q15" i="1"/>
  <c r="Q14" i="1"/>
  <c r="Q13" i="1"/>
  <c r="Q12" i="1"/>
  <c r="Q11" i="1"/>
  <c r="Q10" i="1"/>
  <c r="Q9" i="1"/>
  <c r="Q8" i="1"/>
  <c r="Q7" i="1"/>
  <c r="Q6" i="1"/>
  <c r="K32" i="1"/>
  <c r="K31" i="1"/>
  <c r="K30" i="1"/>
  <c r="K29" i="1"/>
  <c r="K28" i="1"/>
  <c r="K27" i="1"/>
  <c r="K26" i="1"/>
  <c r="K25" i="1"/>
  <c r="K24" i="1"/>
  <c r="K23" i="1"/>
  <c r="K22" i="1"/>
  <c r="K16" i="1"/>
  <c r="K15" i="1"/>
  <c r="K14" i="1"/>
  <c r="K13" i="1"/>
  <c r="K12" i="1"/>
  <c r="K11" i="1"/>
  <c r="K10" i="1"/>
  <c r="K9" i="1"/>
  <c r="K8" i="1"/>
  <c r="K7" i="1"/>
  <c r="K6" i="1"/>
  <c r="E32" i="1"/>
  <c r="E31" i="1"/>
  <c r="E30" i="1"/>
  <c r="E29" i="1"/>
  <c r="E28" i="1"/>
  <c r="E27" i="1"/>
  <c r="E26" i="1"/>
  <c r="E25" i="1"/>
  <c r="E24" i="1"/>
  <c r="E23" i="1"/>
  <c r="E22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<sst xmlns="http://schemas.openxmlformats.org/spreadsheetml/2006/main" count="1257" uniqueCount="884">
  <si>
    <t>Модель "Bordo" (60*30*2,5)</t>
  </si>
  <si>
    <r>
      <t>Длинна секций</t>
    </r>
    <r>
      <rPr>
        <b/>
        <sz val="16"/>
        <color theme="1"/>
        <rFont val="Calibri"/>
        <scheme val="minor"/>
      </rPr>
      <t xml:space="preserve"> 500 мм</t>
    </r>
  </si>
  <si>
    <r>
      <t>Длинна секций</t>
    </r>
    <r>
      <rPr>
        <b/>
        <sz val="16"/>
        <color theme="1"/>
        <rFont val="Calibri"/>
        <scheme val="minor"/>
      </rPr>
      <t xml:space="preserve"> 600 мм</t>
    </r>
  </si>
  <si>
    <r>
      <t>Длинна секций</t>
    </r>
    <r>
      <rPr>
        <b/>
        <sz val="16"/>
        <color theme="1"/>
        <rFont val="Calibri"/>
        <scheme val="minor"/>
      </rPr>
      <t xml:space="preserve"> 700 мм</t>
    </r>
  </si>
  <si>
    <r>
      <t>Длинна секций</t>
    </r>
    <r>
      <rPr>
        <b/>
        <sz val="16"/>
        <color theme="1"/>
        <rFont val="Calibri"/>
        <scheme val="minor"/>
      </rPr>
      <t xml:space="preserve"> 800 мм</t>
    </r>
  </si>
  <si>
    <r>
      <t>Длинна секций</t>
    </r>
    <r>
      <rPr>
        <b/>
        <sz val="16"/>
        <color theme="1"/>
        <rFont val="Calibri"/>
        <scheme val="minor"/>
      </rPr>
      <t xml:space="preserve"> 900 мм</t>
    </r>
  </si>
  <si>
    <r>
      <t>Длинна секций</t>
    </r>
    <r>
      <rPr>
        <b/>
        <sz val="16"/>
        <color theme="1"/>
        <rFont val="Calibri"/>
        <scheme val="minor"/>
      </rPr>
      <t xml:space="preserve"> 1000 мм</t>
    </r>
  </si>
  <si>
    <r>
      <t>Длинна секций</t>
    </r>
    <r>
      <rPr>
        <b/>
        <sz val="16"/>
        <color theme="1"/>
        <rFont val="Calibri"/>
        <scheme val="minor"/>
      </rPr>
      <t xml:space="preserve"> 1250 мм</t>
    </r>
  </si>
  <si>
    <r>
      <t>Длинна секций</t>
    </r>
    <r>
      <rPr>
        <b/>
        <sz val="16"/>
        <color theme="1"/>
        <rFont val="Calibri"/>
        <scheme val="minor"/>
      </rPr>
      <t xml:space="preserve"> 1500 мм</t>
    </r>
  </si>
  <si>
    <r>
      <t>Длинна секций</t>
    </r>
    <r>
      <rPr>
        <b/>
        <sz val="16"/>
        <color theme="1"/>
        <rFont val="Calibri"/>
        <scheme val="minor"/>
      </rPr>
      <t xml:space="preserve"> 1750 мм</t>
    </r>
  </si>
  <si>
    <t>Количество секций 60*30*2,5</t>
  </si>
  <si>
    <t>ВхШхГ</t>
  </si>
  <si>
    <t>Вес, кг</t>
  </si>
  <si>
    <t>Электрический Вт</t>
  </si>
  <si>
    <t xml:space="preserve">Мощность Вт </t>
  </si>
  <si>
    <t>цена, руб</t>
  </si>
  <si>
    <t>Артикул</t>
  </si>
  <si>
    <t>500х080x85</t>
  </si>
  <si>
    <t>Bordo-500-2с</t>
  </si>
  <si>
    <t>600х080x85</t>
  </si>
  <si>
    <t>Bordo-600-2с</t>
  </si>
  <si>
    <t>700х080x85</t>
  </si>
  <si>
    <t>Bordo-700-2с</t>
  </si>
  <si>
    <t>800х080x85</t>
  </si>
  <si>
    <t>Bordo-800-2с</t>
  </si>
  <si>
    <t>900х080x85</t>
  </si>
  <si>
    <t>Bordo-900-2с</t>
  </si>
  <si>
    <t>1000х080x85</t>
  </si>
  <si>
    <t>Bordo-1000-2с</t>
  </si>
  <si>
    <t>1250х080x85</t>
  </si>
  <si>
    <t>Bordo-1250-2с</t>
  </si>
  <si>
    <t>1500х080x85</t>
  </si>
  <si>
    <t>Bordo-1500-2с</t>
  </si>
  <si>
    <t>1750х080x85</t>
  </si>
  <si>
    <t>Bordo-1750-2с</t>
  </si>
  <si>
    <t>2000х080x85</t>
  </si>
  <si>
    <t>Bordo-2000-2с</t>
  </si>
  <si>
    <t>500х130x85</t>
  </si>
  <si>
    <t>Bordo-500-3с</t>
  </si>
  <si>
    <t>600х130x85</t>
  </si>
  <si>
    <t>Bordo-600-3с</t>
  </si>
  <si>
    <t>700х130x85</t>
  </si>
  <si>
    <t>Bordo-700-3с</t>
  </si>
  <si>
    <t>800х130x85</t>
  </si>
  <si>
    <t>Bordo-800-3с</t>
  </si>
  <si>
    <t>900х130x85</t>
  </si>
  <si>
    <t>Bordo-900-3с</t>
  </si>
  <si>
    <t>1000х130x85</t>
  </si>
  <si>
    <t>Bordo-1000-3с</t>
  </si>
  <si>
    <t>1250х130x85</t>
  </si>
  <si>
    <t>Bordo-1250-3с</t>
  </si>
  <si>
    <t>1500х130x85</t>
  </si>
  <si>
    <t>Bordo-1500-3с</t>
  </si>
  <si>
    <t>1750х130x85</t>
  </si>
  <si>
    <t>Bordo-1750-3с</t>
  </si>
  <si>
    <t>2000х130x85</t>
  </si>
  <si>
    <t>Bordo-2000-3с</t>
  </si>
  <si>
    <t>500х180x85</t>
  </si>
  <si>
    <t>Bordo-500-4с</t>
  </si>
  <si>
    <t>600х180x85</t>
  </si>
  <si>
    <t>Bordo-600-4с</t>
  </si>
  <si>
    <t>700х180x85</t>
  </si>
  <si>
    <t>Bordo-700-4с</t>
  </si>
  <si>
    <t>800х180x85</t>
  </si>
  <si>
    <t>Bordo-800-4с</t>
  </si>
  <si>
    <t>900х180x85</t>
  </si>
  <si>
    <t>Bordo-900-4с</t>
  </si>
  <si>
    <t>1000х180x85</t>
  </si>
  <si>
    <t>Bordo-1000-4с</t>
  </si>
  <si>
    <t>1250х180x85</t>
  </si>
  <si>
    <t>Bordo-1250-4с</t>
  </si>
  <si>
    <t>1500х180x85</t>
  </si>
  <si>
    <t>Bordo-1500-4с</t>
  </si>
  <si>
    <t>1750х180x85</t>
  </si>
  <si>
    <t>Bordo-1750-4с</t>
  </si>
  <si>
    <t>2000х180x85</t>
  </si>
  <si>
    <t>Bordo-2000-4с</t>
  </si>
  <si>
    <t>500х230x85</t>
  </si>
  <si>
    <t>Bordo-500-5с</t>
  </si>
  <si>
    <t>600х230x85</t>
  </si>
  <si>
    <t>Bordo-600-5с</t>
  </si>
  <si>
    <t>700х230x85</t>
  </si>
  <si>
    <t>Bordo-700-5с</t>
  </si>
  <si>
    <t>800х230x85</t>
  </si>
  <si>
    <t>Bordo-800-5с</t>
  </si>
  <si>
    <t>900х230x85</t>
  </si>
  <si>
    <t>Bordo-900-5с</t>
  </si>
  <si>
    <t>1000х230x85</t>
  </si>
  <si>
    <t>Bordo-1000-5с</t>
  </si>
  <si>
    <t>1250х230x85</t>
  </si>
  <si>
    <t>Bordo-1250-5с</t>
  </si>
  <si>
    <t>1500х230x85</t>
  </si>
  <si>
    <t>Bordo-1500-5с</t>
  </si>
  <si>
    <t>1750х230x85</t>
  </si>
  <si>
    <t>Bordo-1750-5с</t>
  </si>
  <si>
    <t>2000х230x85</t>
  </si>
  <si>
    <t>Bordo-2000-5с</t>
  </si>
  <si>
    <t>500х280x85</t>
  </si>
  <si>
    <t>Bordo-500-6с</t>
  </si>
  <si>
    <t>600х280x85</t>
  </si>
  <si>
    <t>Bordo-600-6с</t>
  </si>
  <si>
    <t>700х280x85</t>
  </si>
  <si>
    <t>Bordo-700-6с</t>
  </si>
  <si>
    <t>800х280x85</t>
  </si>
  <si>
    <t>Bordo-800-6с</t>
  </si>
  <si>
    <t>900х280x85</t>
  </si>
  <si>
    <t>Bordo-900-6с</t>
  </si>
  <si>
    <t>1000х280x85</t>
  </si>
  <si>
    <t>Bordo-1000-6с</t>
  </si>
  <si>
    <t>1250х280x85</t>
  </si>
  <si>
    <t>Bordo-1250-6с</t>
  </si>
  <si>
    <t>1500х280x85</t>
  </si>
  <si>
    <t>Bordo-1500-6с</t>
  </si>
  <si>
    <t>1750х280x85</t>
  </si>
  <si>
    <t>Bordo-1750-6с</t>
  </si>
  <si>
    <t>Bordo-2000-6с</t>
  </si>
  <si>
    <t>500х330x85</t>
  </si>
  <si>
    <t>Bordo-500-7с</t>
  </si>
  <si>
    <t>600х330x85</t>
  </si>
  <si>
    <t>Bordo-600-7с</t>
  </si>
  <si>
    <t>700х330x85</t>
  </si>
  <si>
    <t>Bordo-700-7с</t>
  </si>
  <si>
    <t>800х330x85</t>
  </si>
  <si>
    <t>Bordo-800-7с</t>
  </si>
  <si>
    <t>900х330x85</t>
  </si>
  <si>
    <t>Bordo-900-7с</t>
  </si>
  <si>
    <t>1000х330x85</t>
  </si>
  <si>
    <t>Bordo-1000-7с</t>
  </si>
  <si>
    <t>1250х330x85</t>
  </si>
  <si>
    <t>Bordo-1250-7с</t>
  </si>
  <si>
    <t>1500х330x85</t>
  </si>
  <si>
    <t>Bordo-1500-7с</t>
  </si>
  <si>
    <t>1750х330x85</t>
  </si>
  <si>
    <t>Bordo-1750-7с</t>
  </si>
  <si>
    <t>2000х330x85</t>
  </si>
  <si>
    <t>Bordo-2000-7с</t>
  </si>
  <si>
    <t>500х380x85</t>
  </si>
  <si>
    <t>Bordo-500-8с</t>
  </si>
  <si>
    <t>600х380x85</t>
  </si>
  <si>
    <t>Bordo-600-8с</t>
  </si>
  <si>
    <t>700х380x85</t>
  </si>
  <si>
    <t>Bordo-700-8с</t>
  </si>
  <si>
    <t>800х380x85</t>
  </si>
  <si>
    <t>Bordo-800-8с</t>
  </si>
  <si>
    <t>900х380x85</t>
  </si>
  <si>
    <t>Bordo-900-8с</t>
  </si>
  <si>
    <t>1000х380x85</t>
  </si>
  <si>
    <t>Bordo-1000-8с</t>
  </si>
  <si>
    <t>1250х380x85</t>
  </si>
  <si>
    <t>Bordo-1250-8с</t>
  </si>
  <si>
    <t>1500х380x85</t>
  </si>
  <si>
    <t>Bordo-1500-8с</t>
  </si>
  <si>
    <t>1750х380x85</t>
  </si>
  <si>
    <t>Bordo-1750-8с</t>
  </si>
  <si>
    <t>2000х380x85</t>
  </si>
  <si>
    <t>Bordo-2000-8с</t>
  </si>
  <si>
    <t>500х430x85</t>
  </si>
  <si>
    <t>Bordo-500-9с</t>
  </si>
  <si>
    <t>600х430x85</t>
  </si>
  <si>
    <t>Bordo-600-9с</t>
  </si>
  <si>
    <t>700х430x85</t>
  </si>
  <si>
    <t>Bordo-700-9с</t>
  </si>
  <si>
    <t>800х430x85</t>
  </si>
  <si>
    <t>Bordo-800-9с</t>
  </si>
  <si>
    <t>900х430x85</t>
  </si>
  <si>
    <t>Bordo-900-9с</t>
  </si>
  <si>
    <t>1000х430x85</t>
  </si>
  <si>
    <t>Bordo-1000-9с</t>
  </si>
  <si>
    <t>1250х430x85</t>
  </si>
  <si>
    <t>Bordo-1250-9с</t>
  </si>
  <si>
    <t>1500х430x85</t>
  </si>
  <si>
    <t>Bordo-1500-9с</t>
  </si>
  <si>
    <t>1750х430x85</t>
  </si>
  <si>
    <t>-</t>
  </si>
  <si>
    <t>Bordo-1750-9с</t>
  </si>
  <si>
    <t>2000х430x85</t>
  </si>
  <si>
    <t>Bordo-2000-9с</t>
  </si>
  <si>
    <t>500х480x85</t>
  </si>
  <si>
    <t>Bordo-500-10с</t>
  </si>
  <si>
    <t>600х480x85</t>
  </si>
  <si>
    <t>Bordo-600-10с</t>
  </si>
  <si>
    <t>700х480x85</t>
  </si>
  <si>
    <t>Bordo-700-10с</t>
  </si>
  <si>
    <t>800х480x85</t>
  </si>
  <si>
    <t>Bordo-800-10с</t>
  </si>
  <si>
    <t>900х480x85</t>
  </si>
  <si>
    <t>Bordo-900-10с</t>
  </si>
  <si>
    <t>1000х480x85</t>
  </si>
  <si>
    <t>Bordo-1000-10с</t>
  </si>
  <si>
    <t>1250х480x85</t>
  </si>
  <si>
    <t>Bordo-1250-10с</t>
  </si>
  <si>
    <t>1500х480x85</t>
  </si>
  <si>
    <t>Bordo-1500-10с</t>
  </si>
  <si>
    <t>1750х480x85</t>
  </si>
  <si>
    <t>Bordo-1750-10с</t>
  </si>
  <si>
    <t>2000х480x85</t>
  </si>
  <si>
    <t>Bordo-2000-10с</t>
  </si>
  <si>
    <t>500х530x85</t>
  </si>
  <si>
    <t>Bordo-500-11с</t>
  </si>
  <si>
    <t>600х530x85</t>
  </si>
  <si>
    <t>Bordo-600-11с</t>
  </si>
  <si>
    <t>700х530x85</t>
  </si>
  <si>
    <t>Bordo-700-11с</t>
  </si>
  <si>
    <t>800х530x85</t>
  </si>
  <si>
    <t>Bordo-800-11с</t>
  </si>
  <si>
    <t>900х530x85</t>
  </si>
  <si>
    <t>Bordo-900-11с</t>
  </si>
  <si>
    <t>1000х530x85</t>
  </si>
  <si>
    <t>Bordo-1000-11с</t>
  </si>
  <si>
    <t>1250х530x85</t>
  </si>
  <si>
    <t>Bordo-1250-11с</t>
  </si>
  <si>
    <t>1500х530x85</t>
  </si>
  <si>
    <t>Bordo-1500-11с</t>
  </si>
  <si>
    <t>1750х530x85</t>
  </si>
  <si>
    <t>Bordo-1750-11с</t>
  </si>
  <si>
    <t>Bordo-2000-11с</t>
  </si>
  <si>
    <t>500х580x85</t>
  </si>
  <si>
    <t>Bordo-500-12с</t>
  </si>
  <si>
    <t>600х580x85</t>
  </si>
  <si>
    <t>Bordo-600-12с</t>
  </si>
  <si>
    <t>700х580x85</t>
  </si>
  <si>
    <t>Bordo-700-12с</t>
  </si>
  <si>
    <t>800х580x85</t>
  </si>
  <si>
    <t>Bordo-800-12с</t>
  </si>
  <si>
    <t>900х580x85</t>
  </si>
  <si>
    <t>Bordo-900-12с</t>
  </si>
  <si>
    <t>1000х580x85</t>
  </si>
  <si>
    <t>Bordo-1000-12с</t>
  </si>
  <si>
    <t>1250х580x85</t>
  </si>
  <si>
    <t>Bordo-1250-12с</t>
  </si>
  <si>
    <t>1500х580x85</t>
  </si>
  <si>
    <t>Bordo-1500-12с</t>
  </si>
  <si>
    <t>1750х580x85</t>
  </si>
  <si>
    <t>Bordo-1750-12с</t>
  </si>
  <si>
    <t>Bordo-2000-12с</t>
  </si>
  <si>
    <t>Модель "Aria" (30*60*2,5)</t>
  </si>
  <si>
    <t>Количество секций 30*60*2,5</t>
  </si>
  <si>
    <t>500x125x55</t>
  </si>
  <si>
    <t>Aria-500-2с</t>
  </si>
  <si>
    <t>600x125x55</t>
  </si>
  <si>
    <t>Aria-600-2с</t>
  </si>
  <si>
    <t>700x125x55</t>
  </si>
  <si>
    <t>Aria-700-2с</t>
  </si>
  <si>
    <t>800x125x55</t>
  </si>
  <si>
    <t>Aria-800-2с</t>
  </si>
  <si>
    <t>900x125x55</t>
  </si>
  <si>
    <t>Aria-900-2с</t>
  </si>
  <si>
    <t>1000x125x55</t>
  </si>
  <si>
    <t>Aria-1000-2с</t>
  </si>
  <si>
    <t>1250x125x55</t>
  </si>
  <si>
    <t>Aria-1250-2с</t>
  </si>
  <si>
    <t>1500x125x55</t>
  </si>
  <si>
    <t>Aria-1500-2с</t>
  </si>
  <si>
    <t>1750x125x55</t>
  </si>
  <si>
    <t>Aria-1750-2с</t>
  </si>
  <si>
    <t>Aria-2000-2с</t>
  </si>
  <si>
    <t>500x190x55</t>
  </si>
  <si>
    <t>Aria-500-3с</t>
  </si>
  <si>
    <t>600x190x55</t>
  </si>
  <si>
    <t>Aria-600-3с</t>
  </si>
  <si>
    <t>700x190x55</t>
  </si>
  <si>
    <t>Aria-700-3с</t>
  </si>
  <si>
    <t>800x190x55</t>
  </si>
  <si>
    <t>Aria-800-3с</t>
  </si>
  <si>
    <t>900x190x55</t>
  </si>
  <si>
    <t>Aria-900-3с</t>
  </si>
  <si>
    <t>1000x190x55</t>
  </si>
  <si>
    <t>Aria-1000-3с</t>
  </si>
  <si>
    <t>1250x190x55</t>
  </si>
  <si>
    <t>Aria-1250-3с</t>
  </si>
  <si>
    <t>1500x190x55</t>
  </si>
  <si>
    <t>Aria-1500-3с</t>
  </si>
  <si>
    <t>1750x190x55</t>
  </si>
  <si>
    <t>Aria-1750-3с</t>
  </si>
  <si>
    <t>Aria-2000-3с</t>
  </si>
  <si>
    <t>500x255x55</t>
  </si>
  <si>
    <t>Aria-500-4с</t>
  </si>
  <si>
    <t>600x255x55</t>
  </si>
  <si>
    <t>Aria-600-4с</t>
  </si>
  <si>
    <t>700x255x55</t>
  </si>
  <si>
    <t>Aria-700-4с</t>
  </si>
  <si>
    <t>800x255x55</t>
  </si>
  <si>
    <t>Aria-800-4с</t>
  </si>
  <si>
    <t>900x255x55</t>
  </si>
  <si>
    <t>Aria-900-4с</t>
  </si>
  <si>
    <t>1000x255x55</t>
  </si>
  <si>
    <t>Aria-1000-4с</t>
  </si>
  <si>
    <t>1250x255x55</t>
  </si>
  <si>
    <t>Aria-1250-4с</t>
  </si>
  <si>
    <t>1500x255x55</t>
  </si>
  <si>
    <t>Aria-1500-4с</t>
  </si>
  <si>
    <t>1750x255x55</t>
  </si>
  <si>
    <t>Aria-1750-4с</t>
  </si>
  <si>
    <t>Aria-2000-4с</t>
  </si>
  <si>
    <t>500x320x55</t>
  </si>
  <si>
    <t>Aria-500-5с</t>
  </si>
  <si>
    <t>600x320x55</t>
  </si>
  <si>
    <t>Aria-600-5с</t>
  </si>
  <si>
    <t>700x320x55</t>
  </si>
  <si>
    <t>Aria-700-5с</t>
  </si>
  <si>
    <t>800x320x55</t>
  </si>
  <si>
    <t>Aria-800-5с</t>
  </si>
  <si>
    <t>900x320x55</t>
  </si>
  <si>
    <t>Aria-900-5с</t>
  </si>
  <si>
    <t>1000x320x55</t>
  </si>
  <si>
    <t>Aria-1000-5с</t>
  </si>
  <si>
    <t>1250x320x55</t>
  </si>
  <si>
    <t>Aria-1250-5с</t>
  </si>
  <si>
    <t>1500x320x55</t>
  </si>
  <si>
    <t>Aria-1500-5с</t>
  </si>
  <si>
    <t>1750x320x55</t>
  </si>
  <si>
    <t>Aria-1750-5с</t>
  </si>
  <si>
    <t>Aria-2000-5с</t>
  </si>
  <si>
    <t>500x385x55</t>
  </si>
  <si>
    <t>Aria-500-6с</t>
  </si>
  <si>
    <t>600x385x55</t>
  </si>
  <si>
    <t>Aria-600-6с</t>
  </si>
  <si>
    <t>700x385x55</t>
  </si>
  <si>
    <t>Aria-700-6с</t>
  </si>
  <si>
    <t>800x385x55</t>
  </si>
  <si>
    <t>Aria-800-6с</t>
  </si>
  <si>
    <t>900x385x55</t>
  </si>
  <si>
    <t>Aria-900-6с</t>
  </si>
  <si>
    <t>1000x385x55</t>
  </si>
  <si>
    <t>Aria-1000-6с</t>
  </si>
  <si>
    <t>1250x385x55</t>
  </si>
  <si>
    <t>Aria-1250-6с</t>
  </si>
  <si>
    <t>1500x385x55</t>
  </si>
  <si>
    <t>Aria-1500-6с</t>
  </si>
  <si>
    <t>1750x385x55</t>
  </si>
  <si>
    <t>Aria-1750-6с</t>
  </si>
  <si>
    <t>Aria-2000-6с</t>
  </si>
  <si>
    <t>500x450x55</t>
  </si>
  <si>
    <t>Aria-500-7с</t>
  </si>
  <si>
    <t>600x450x55</t>
  </si>
  <si>
    <t>Aria-600-7с</t>
  </si>
  <si>
    <t>700x450x55</t>
  </si>
  <si>
    <t>Aria-700-7с</t>
  </si>
  <si>
    <t>800x450x55</t>
  </si>
  <si>
    <t>Aria-800-7с</t>
  </si>
  <si>
    <t>900x450x55</t>
  </si>
  <si>
    <t>Aria-900-7с</t>
  </si>
  <si>
    <t>1000x450x55</t>
  </si>
  <si>
    <t>Aria-1000-7с</t>
  </si>
  <si>
    <t>1250x450x55</t>
  </si>
  <si>
    <t>Aria-1250-7с</t>
  </si>
  <si>
    <t>1500x450x55</t>
  </si>
  <si>
    <t>Aria-1500-7с</t>
  </si>
  <si>
    <t>1750x450x55</t>
  </si>
  <si>
    <t>Aria-1750-7с</t>
  </si>
  <si>
    <t>Aria-2000-7с</t>
  </si>
  <si>
    <t>500x515x55</t>
  </si>
  <si>
    <t>Aria-500-8с</t>
  </si>
  <si>
    <t>600x515x55</t>
  </si>
  <si>
    <t>Aria-600-8с</t>
  </si>
  <si>
    <t>700x515x55</t>
  </si>
  <si>
    <t>Aria-700-8с</t>
  </si>
  <si>
    <t>800x515x55</t>
  </si>
  <si>
    <t>Aria-800-8с</t>
  </si>
  <si>
    <t>900x515x55</t>
  </si>
  <si>
    <t>Aria-900-8с</t>
  </si>
  <si>
    <t>1000x515x55</t>
  </si>
  <si>
    <t>Aria-1000-8с</t>
  </si>
  <si>
    <t>1250x515x55</t>
  </si>
  <si>
    <t>Aria-1250-8с</t>
  </si>
  <si>
    <t>1500x515x55</t>
  </si>
  <si>
    <t>Aria-1500-8с</t>
  </si>
  <si>
    <t>1750x515x55</t>
  </si>
  <si>
    <t>Aria-1750-8с</t>
  </si>
  <si>
    <t>Aria-2000-8с</t>
  </si>
  <si>
    <t>500x580x55</t>
  </si>
  <si>
    <t>Aria-500-9с</t>
  </si>
  <si>
    <t>600x580x55</t>
  </si>
  <si>
    <t>Aria-600-9с</t>
  </si>
  <si>
    <t>700x580x55</t>
  </si>
  <si>
    <t>Aria-700-9с</t>
  </si>
  <si>
    <t>800x580x55</t>
  </si>
  <si>
    <t>Aria-800-9с</t>
  </si>
  <si>
    <t>900x580x55</t>
  </si>
  <si>
    <t>Aria-900-9с</t>
  </si>
  <si>
    <t>1000x580x55</t>
  </si>
  <si>
    <t>Aria-1000-9с</t>
  </si>
  <si>
    <t>1250x580x55</t>
  </si>
  <si>
    <t>Aria-1250-9с</t>
  </si>
  <si>
    <t>1500x580x55</t>
  </si>
  <si>
    <t>Aria-1500-9с</t>
  </si>
  <si>
    <t>1750x580x55</t>
  </si>
  <si>
    <t>Aria-1750-9с</t>
  </si>
  <si>
    <t>Aria-2000-9с</t>
  </si>
  <si>
    <t>500x645x55</t>
  </si>
  <si>
    <t>Aria-500-10с</t>
  </si>
  <si>
    <t>600x645x55</t>
  </si>
  <si>
    <t>Aria-600-10с</t>
  </si>
  <si>
    <t>700x645x55</t>
  </si>
  <si>
    <t>Aria-700-10с</t>
  </si>
  <si>
    <t>800x645x55</t>
  </si>
  <si>
    <t>Aria-800-10с</t>
  </si>
  <si>
    <t>900x645x55</t>
  </si>
  <si>
    <t>Aria-900-10с</t>
  </si>
  <si>
    <t>1000x645x55</t>
  </si>
  <si>
    <t>Aria-1000-10с</t>
  </si>
  <si>
    <t>1250x645x55</t>
  </si>
  <si>
    <t>Aria-1250-10с</t>
  </si>
  <si>
    <t>1500x645x55</t>
  </si>
  <si>
    <t>Aria-1500-10с</t>
  </si>
  <si>
    <t>1750x645x55</t>
  </si>
  <si>
    <t>Aria-1750-10с</t>
  </si>
  <si>
    <t>Aria-2000-10с</t>
  </si>
  <si>
    <t>500x710x55</t>
  </si>
  <si>
    <t>Aria-500-11с</t>
  </si>
  <si>
    <t>600x710x55</t>
  </si>
  <si>
    <t>Aria-600-11с</t>
  </si>
  <si>
    <t>700x710x55</t>
  </si>
  <si>
    <t>Aria-700-11с</t>
  </si>
  <si>
    <t>800x710x55</t>
  </si>
  <si>
    <t>Aria-800-11с</t>
  </si>
  <si>
    <t>900x710x55</t>
  </si>
  <si>
    <t>Aria-900-11с</t>
  </si>
  <si>
    <t>1000x710x55</t>
  </si>
  <si>
    <t>Aria-1000-11с</t>
  </si>
  <si>
    <t>1250x710x55</t>
  </si>
  <si>
    <t>Aria-1250-11с</t>
  </si>
  <si>
    <t>1500x710x55</t>
  </si>
  <si>
    <t>Aria-1500-11с</t>
  </si>
  <si>
    <t>1750x710x55</t>
  </si>
  <si>
    <t>Aria-1750-11с</t>
  </si>
  <si>
    <t>Aria-2000-11с</t>
  </si>
  <si>
    <t>500x775x55</t>
  </si>
  <si>
    <t>Aria-500-12с</t>
  </si>
  <si>
    <t>600x775x55</t>
  </si>
  <si>
    <t>Aria-600-12с</t>
  </si>
  <si>
    <t>700x775x55</t>
  </si>
  <si>
    <t>Aria-700-12с</t>
  </si>
  <si>
    <t>800x775x55</t>
  </si>
  <si>
    <t>Aria-800-12с</t>
  </si>
  <si>
    <t>900x775x55</t>
  </si>
  <si>
    <t>Aria-900-12с</t>
  </si>
  <si>
    <t>1000x775x55</t>
  </si>
  <si>
    <t>Aria-1000-12с</t>
  </si>
  <si>
    <t>1250x775x55</t>
  </si>
  <si>
    <t>Aria-1250-12с</t>
  </si>
  <si>
    <t>1500x775x55</t>
  </si>
  <si>
    <t>Aria-1500-12с</t>
  </si>
  <si>
    <t>1750x775x55</t>
  </si>
  <si>
    <t>Aria-1750-12с</t>
  </si>
  <si>
    <t>Aria-2000-12с</t>
  </si>
  <si>
    <t>Модель "Cube" (40*40*2,5)</t>
  </si>
  <si>
    <t>500x090x65</t>
  </si>
  <si>
    <t>Cube-500-2с</t>
  </si>
  <si>
    <t>600x090x65</t>
  </si>
  <si>
    <t>Cube-600-2с</t>
  </si>
  <si>
    <t>700x090x65</t>
  </si>
  <si>
    <t>Cube-700-2с</t>
  </si>
  <si>
    <t>800x090x65</t>
  </si>
  <si>
    <t>Cube-800-2с</t>
  </si>
  <si>
    <t>900x090x65</t>
  </si>
  <si>
    <t>Cube-900-2с</t>
  </si>
  <si>
    <t>1000x090x65</t>
  </si>
  <si>
    <t>Cube-1000-2с</t>
  </si>
  <si>
    <t>1250x090x65</t>
  </si>
  <si>
    <t>Cube-1250-2с</t>
  </si>
  <si>
    <t>1500x090x65</t>
  </si>
  <si>
    <t>Cube-1500-2с</t>
  </si>
  <si>
    <t>1750x090x65</t>
  </si>
  <si>
    <t>Cube-1750-2с</t>
  </si>
  <si>
    <t>2000x090x65</t>
  </si>
  <si>
    <t>Cube-2000-2с</t>
  </si>
  <si>
    <t>500x140x65</t>
  </si>
  <si>
    <t>Cube-500-3с</t>
  </si>
  <si>
    <t>600x140x65</t>
  </si>
  <si>
    <t>Cube-600-3с</t>
  </si>
  <si>
    <t>700x140x65</t>
  </si>
  <si>
    <t>Cube-700-3с</t>
  </si>
  <si>
    <t>800x140x65</t>
  </si>
  <si>
    <t>Cube-800-3с</t>
  </si>
  <si>
    <t>900x140x65</t>
  </si>
  <si>
    <t>Cube-900-3с</t>
  </si>
  <si>
    <t>1000x140x65</t>
  </si>
  <si>
    <t>Cube-1000-3с</t>
  </si>
  <si>
    <t>1250x140x65</t>
  </si>
  <si>
    <t>Cube-1250-3с</t>
  </si>
  <si>
    <t>1500x140x65</t>
  </si>
  <si>
    <t>Cube-1500-3с</t>
  </si>
  <si>
    <t>1750x140x65</t>
  </si>
  <si>
    <t>Cube-1750-3с</t>
  </si>
  <si>
    <t>2000x140x65</t>
  </si>
  <si>
    <t>Cube-2000-3с</t>
  </si>
  <si>
    <t>500x190x65</t>
  </si>
  <si>
    <t>Cube-500-4с</t>
  </si>
  <si>
    <t>600x190x65</t>
  </si>
  <si>
    <t>Cube-600-4с</t>
  </si>
  <si>
    <t>700x190x65</t>
  </si>
  <si>
    <t>Cube-700-4с</t>
  </si>
  <si>
    <t>800x190x65</t>
  </si>
  <si>
    <t>Cube-800-4с</t>
  </si>
  <si>
    <t>900x190x65</t>
  </si>
  <si>
    <t>Cube-900-4с</t>
  </si>
  <si>
    <t>1000x190x65</t>
  </si>
  <si>
    <t>Cube-1000-4с</t>
  </si>
  <si>
    <t>1250x190x65</t>
  </si>
  <si>
    <t>Cube-1250-4с</t>
  </si>
  <si>
    <t>1500x190x65</t>
  </si>
  <si>
    <t>Cube-1500-4с</t>
  </si>
  <si>
    <t>1750x190x65</t>
  </si>
  <si>
    <t>Cube-1750-4с</t>
  </si>
  <si>
    <t>2000x190x65</t>
  </si>
  <si>
    <t>Cube-2000-4с</t>
  </si>
  <si>
    <t>500x240x65</t>
  </si>
  <si>
    <t>Cube-500-5с</t>
  </si>
  <si>
    <t>600x240x65</t>
  </si>
  <si>
    <t>Cube-600-5с</t>
  </si>
  <si>
    <t>700x240x65</t>
  </si>
  <si>
    <t>Cube-700-5с</t>
  </si>
  <si>
    <t>800x240x65</t>
  </si>
  <si>
    <t>Cube-800-5с</t>
  </si>
  <si>
    <t>900x240x65</t>
  </si>
  <si>
    <t>Cube-900-5с</t>
  </si>
  <si>
    <t>1000x240x65</t>
  </si>
  <si>
    <t>Cube-1000-5с</t>
  </si>
  <si>
    <t>1250x240x65</t>
  </si>
  <si>
    <t>Cube-1250-5с</t>
  </si>
  <si>
    <t>1500x240x65</t>
  </si>
  <si>
    <t>Cube-1500-5с</t>
  </si>
  <si>
    <t>1750x240x65</t>
  </si>
  <si>
    <t>Cube-1750-5с</t>
  </si>
  <si>
    <t>2000x240x65</t>
  </si>
  <si>
    <t>Cube-2000-5с</t>
  </si>
  <si>
    <t>500x290x65</t>
  </si>
  <si>
    <t>Cube-500-6с</t>
  </si>
  <si>
    <t>600x290x65</t>
  </si>
  <si>
    <t>Cube-600-6с</t>
  </si>
  <si>
    <t>700x290x65</t>
  </si>
  <si>
    <t>Cube-700-6с</t>
  </si>
  <si>
    <t>800x290x65</t>
  </si>
  <si>
    <t>Cube-800-6с</t>
  </si>
  <si>
    <t>900x290x65</t>
  </si>
  <si>
    <t>Cube-900-6с</t>
  </si>
  <si>
    <t>1000x290x65</t>
  </si>
  <si>
    <t>Cube-1000-6с</t>
  </si>
  <si>
    <t>1250x290x65</t>
  </si>
  <si>
    <t>Cube-1250-6с</t>
  </si>
  <si>
    <t>1500x290x65</t>
  </si>
  <si>
    <t>Cube-1500-6с</t>
  </si>
  <si>
    <t>1750x290x65</t>
  </si>
  <si>
    <t>Cube-1750-6с</t>
  </si>
  <si>
    <t>2000x290x65</t>
  </si>
  <si>
    <t>Cube-2000-6с</t>
  </si>
  <si>
    <t>500x340x65</t>
  </si>
  <si>
    <t>Cube-500-7с</t>
  </si>
  <si>
    <t>600x340x65</t>
  </si>
  <si>
    <t>Cube-600-7с</t>
  </si>
  <si>
    <t>700x340x65</t>
  </si>
  <si>
    <t>Cube-700-7с</t>
  </si>
  <si>
    <t>800x340x65</t>
  </si>
  <si>
    <t>Cube-800-7с</t>
  </si>
  <si>
    <t>900x340x65</t>
  </si>
  <si>
    <t>Cube-900-7с</t>
  </si>
  <si>
    <t>1000x340x65</t>
  </si>
  <si>
    <t>Cube-1000-7с</t>
  </si>
  <si>
    <t>1250x340x65</t>
  </si>
  <si>
    <t>Cube-1250-7с</t>
  </si>
  <si>
    <t>1500x340x65</t>
  </si>
  <si>
    <t>Cube-1500-7с</t>
  </si>
  <si>
    <t>1750x340x65</t>
  </si>
  <si>
    <t>Cube-1750-7с</t>
  </si>
  <si>
    <t>2000x340x65</t>
  </si>
  <si>
    <t>Cube-2000-7с</t>
  </si>
  <si>
    <t>500x390x65</t>
  </si>
  <si>
    <t>Cube-500-8с</t>
  </si>
  <si>
    <t>600x390x65</t>
  </si>
  <si>
    <t>Cube-600-8с</t>
  </si>
  <si>
    <t>700x390x65</t>
  </si>
  <si>
    <t>Cube-700-8с</t>
  </si>
  <si>
    <t>800x390x65</t>
  </si>
  <si>
    <t>Cube-800-8с</t>
  </si>
  <si>
    <t>900x390x65</t>
  </si>
  <si>
    <t>Cube-900-8с</t>
  </si>
  <si>
    <t>1000x390x65</t>
  </si>
  <si>
    <t>Cube-1000-8с</t>
  </si>
  <si>
    <t>1250x390x65</t>
  </si>
  <si>
    <t>Cube-1250-8с</t>
  </si>
  <si>
    <t>1500x390x65</t>
  </si>
  <si>
    <t>Cube-1500-8с</t>
  </si>
  <si>
    <t>1750x390x65</t>
  </si>
  <si>
    <t>Cube-1750-8с</t>
  </si>
  <si>
    <t>2000x390x65</t>
  </si>
  <si>
    <t>Cube-2000-8с</t>
  </si>
  <si>
    <t>500x440x65</t>
  </si>
  <si>
    <t>Cube-500-9с</t>
  </si>
  <si>
    <t>600x440x65</t>
  </si>
  <si>
    <t>Cube-600-9с</t>
  </si>
  <si>
    <t>700x440x65</t>
  </si>
  <si>
    <t>Cube-700-9с</t>
  </si>
  <si>
    <t>800x440x65</t>
  </si>
  <si>
    <t>Cube-800-9с</t>
  </si>
  <si>
    <t>900x440x65</t>
  </si>
  <si>
    <t>Cube-900-9с</t>
  </si>
  <si>
    <t>1000x440x65</t>
  </si>
  <si>
    <t>Cube-1000-9с</t>
  </si>
  <si>
    <t>1250x440x65</t>
  </si>
  <si>
    <t>Cube-1250-9с</t>
  </si>
  <si>
    <t>1500x440x65</t>
  </si>
  <si>
    <t>Cube-1500-9с</t>
  </si>
  <si>
    <t>1750x440x65</t>
  </si>
  <si>
    <t>Cube-1750-9с</t>
  </si>
  <si>
    <t>2000x440x65</t>
  </si>
  <si>
    <t>Cube-2000-9с</t>
  </si>
  <si>
    <t>500x490x65</t>
  </si>
  <si>
    <t>Cube-500-10с</t>
  </si>
  <si>
    <t>600x490x65</t>
  </si>
  <si>
    <t>Cube-600-10с</t>
  </si>
  <si>
    <t>700x490x65</t>
  </si>
  <si>
    <t>Cube-700-10с</t>
  </si>
  <si>
    <t>800x490x65</t>
  </si>
  <si>
    <t>Cube-800-10с</t>
  </si>
  <si>
    <t>900x490x65</t>
  </si>
  <si>
    <t>Cube-900-10с</t>
  </si>
  <si>
    <t>1000x490x65</t>
  </si>
  <si>
    <t>Cube-1000-10с</t>
  </si>
  <si>
    <t>1250x490x65</t>
  </si>
  <si>
    <t>Cube-1250-10с</t>
  </si>
  <si>
    <t>1500x490x65</t>
  </si>
  <si>
    <t>Cube-1500-10с</t>
  </si>
  <si>
    <t>1750x490x65</t>
  </si>
  <si>
    <t>Cube-1750-10с</t>
  </si>
  <si>
    <t>2000x490x65</t>
  </si>
  <si>
    <t>Cube-2000-10с</t>
  </si>
  <si>
    <t>500x540x65</t>
  </si>
  <si>
    <t>Cube-500-11с</t>
  </si>
  <si>
    <t>600x540x65</t>
  </si>
  <si>
    <t>Cube-600-11с</t>
  </si>
  <si>
    <t>700x540x65</t>
  </si>
  <si>
    <t>Cube-700-11с</t>
  </si>
  <si>
    <t>800x540x65</t>
  </si>
  <si>
    <t>Cube-800-11с</t>
  </si>
  <si>
    <t>900x540x65</t>
  </si>
  <si>
    <t>Cube-900-11с</t>
  </si>
  <si>
    <t>1000x540x65</t>
  </si>
  <si>
    <t>Cube-1000-11с</t>
  </si>
  <si>
    <t>1250x540x65</t>
  </si>
  <si>
    <t>Cube-1250-11с</t>
  </si>
  <si>
    <t>1500x540x65</t>
  </si>
  <si>
    <t>Cube-1500-11с</t>
  </si>
  <si>
    <t>1750x540x65</t>
  </si>
  <si>
    <t>Cube-1750-11с</t>
  </si>
  <si>
    <t>2000x540x65</t>
  </si>
  <si>
    <t>Cube-2000-11с</t>
  </si>
  <si>
    <t>Cube-500-12с</t>
  </si>
  <si>
    <t>Cube-600-12с</t>
  </si>
  <si>
    <t>Cube-700-12с</t>
  </si>
  <si>
    <t>Cube-800-12с</t>
  </si>
  <si>
    <t>Cube-900-12с</t>
  </si>
  <si>
    <t>Cube-1000-12с</t>
  </si>
  <si>
    <t>Cube-1250-12с</t>
  </si>
  <si>
    <t>Cube-1500-12с</t>
  </si>
  <si>
    <t>Cube-1750-12с</t>
  </si>
  <si>
    <t>Cube-2000-12с</t>
  </si>
  <si>
    <t>Описание моделей</t>
  </si>
  <si>
    <r>
      <rPr>
        <sz val="20"/>
        <rFont val="Calibri"/>
        <scheme val="minor"/>
      </rPr>
      <t>"Bordo"</t>
    </r>
    <r>
      <rPr>
        <sz val="16"/>
        <rFont val="Calibri"/>
        <scheme val="minor"/>
      </rPr>
      <t>- это модель 30*60 (лицом 30 мм, глубиной 60 мм), глубина радиатора составляет 85 мм</t>
    </r>
  </si>
  <si>
    <r>
      <rPr>
        <sz val="20"/>
        <rFont val="Calibri"/>
        <scheme val="minor"/>
      </rPr>
      <t>"Aria"</t>
    </r>
    <r>
      <rPr>
        <sz val="16"/>
        <rFont val="Calibri"/>
        <scheme val="minor"/>
      </rPr>
      <t>- это модель 60*30 (лицом 60, глубиной 30), расстояние междусекциями 5 мм, глубина радиатора составляет 55 мм.</t>
    </r>
  </si>
  <si>
    <t>"CUBE" - все грани 40*40., глубина радиатора 65 мм, межсекционное расстояние 10 мм</t>
  </si>
  <si>
    <r>
      <rPr>
        <sz val="20"/>
        <rFont val="Calibri"/>
        <scheme val="minor"/>
      </rPr>
      <t>"U"</t>
    </r>
    <r>
      <rPr>
        <sz val="16"/>
        <rFont val="Calibri"/>
        <scheme val="minor"/>
      </rPr>
      <t>- вертикальное расположение радиатора</t>
    </r>
  </si>
  <si>
    <r>
      <rPr>
        <sz val="20"/>
        <rFont val="Calibri"/>
        <scheme val="minor"/>
      </rPr>
      <t>"X"</t>
    </r>
    <r>
      <rPr>
        <sz val="16"/>
        <rFont val="Calibri"/>
        <scheme val="minor"/>
      </rPr>
      <t>- горизонтальное расположение радиатора</t>
    </r>
  </si>
  <si>
    <r>
      <rPr>
        <sz val="20"/>
        <rFont val="Calibri"/>
        <scheme val="minor"/>
      </rPr>
      <t>"С"</t>
    </r>
    <r>
      <rPr>
        <sz val="16"/>
        <rFont val="Calibri"/>
        <scheme val="minor"/>
      </rPr>
      <t>- количесво секций ( пример 6с - 6 секций)</t>
    </r>
  </si>
  <si>
    <t>Расцветка по каталогу RAL</t>
  </si>
  <si>
    <t>RAL 9016 (белый)</t>
  </si>
  <si>
    <t>RAL 9005 (черный)</t>
  </si>
  <si>
    <t>RAL 9005 (черный муар)</t>
  </si>
  <si>
    <t>RAL 1015 (бежевый)</t>
  </si>
  <si>
    <t>RAL 7040 (серый)</t>
  </si>
  <si>
    <t>Комплектация</t>
  </si>
  <si>
    <t>Кран маевского 3/8, для отведения воздуха - 1шт.</t>
  </si>
  <si>
    <t>Кран маевского 3/8, для слива теплоносителя - 1шт.</t>
  </si>
  <si>
    <t>Кронштейны для крепления, 4 шт, настенные.</t>
  </si>
  <si>
    <t>Пример заказа</t>
  </si>
  <si>
    <t>1. Во вкладке "Прайс лист" выбираем артикул выбранной позиции, по размеру (от 500 мм до 2000 мм),</t>
  </si>
  <si>
    <t xml:space="preserve"> модели (Aria или Bordo) радиатора и количества секций</t>
  </si>
  <si>
    <t xml:space="preserve">Наример: Bordo-1500-8с </t>
  </si>
  <si>
    <t>2. Во вкладке "Варианты подключения" находим ранее выбранную модель и выбираем вариант подключения.</t>
  </si>
  <si>
    <t>Например: Х-нижнее правое</t>
  </si>
  <si>
    <t>3. Выбираем цвет из каталога RAL</t>
  </si>
  <si>
    <t>Например: 9016 (белый)</t>
  </si>
  <si>
    <t>Получается код заказа: Bordo-1500-8с Х-нижнее правое 9016 (белый)</t>
  </si>
  <si>
    <t>Модель</t>
  </si>
  <si>
    <t>Варианты подключения</t>
  </si>
  <si>
    <t>Обзор</t>
  </si>
  <si>
    <t>Aria</t>
  </si>
  <si>
    <r>
      <rPr>
        <sz val="22"/>
        <color indexed="2"/>
        <rFont val="Calibri"/>
        <scheme val="minor"/>
      </rPr>
      <t>U</t>
    </r>
    <r>
      <rPr>
        <sz val="18"/>
        <color indexed="2"/>
        <rFont val="Calibri"/>
        <scheme val="minor"/>
      </rPr>
      <t>-нижнее центральное</t>
    </r>
  </si>
  <si>
    <t>Схема подключения нижнее центральное с внутренней резьбой 1/2, межосевое расстояние 50 мм. Расположение радиатора вертикальное. Снизу левой крайней секции, сливная пробка в виде крана маевского. В верхней левой части кран маевского.</t>
  </si>
  <si>
    <r>
      <rPr>
        <sz val="22"/>
        <color indexed="2"/>
        <rFont val="Calibri"/>
        <scheme val="minor"/>
      </rPr>
      <t>U</t>
    </r>
    <r>
      <rPr>
        <sz val="18"/>
        <color indexed="2"/>
        <rFont val="Calibri"/>
        <scheme val="minor"/>
      </rPr>
      <t>-нижнее левое</t>
    </r>
  </si>
  <si>
    <t>Схема подключения нижнее левое с внутренней резьбой 1/2, межосевое расстояние 50 мм. Расположение радиатора вертикальное. Снизу правой крайней секции, сливная пробка в виде крана маевского. В верхней правой части кран маевского.</t>
  </si>
  <si>
    <r>
      <rPr>
        <sz val="22"/>
        <color indexed="2"/>
        <rFont val="Calibri"/>
        <scheme val="minor"/>
      </rPr>
      <t>U</t>
    </r>
    <r>
      <rPr>
        <sz val="18"/>
        <color indexed="2"/>
        <rFont val="Calibri"/>
        <scheme val="minor"/>
      </rPr>
      <t>-нижнее правое</t>
    </r>
  </si>
  <si>
    <t>Схема подключения нижнее право с внутренней резьбой 1/2, межосевое расстояние 50 мм Расположение радиатора вертикальное. Снизу левой крайней секции, сливная пробка в виде крана маевского. В верхней части кран маевского.</t>
  </si>
  <si>
    <r>
      <rPr>
        <sz val="22"/>
        <color indexed="2"/>
        <rFont val="Calibri"/>
        <scheme val="minor"/>
      </rPr>
      <t>U</t>
    </r>
    <r>
      <rPr>
        <sz val="18"/>
        <color indexed="2"/>
        <rFont val="Calibri"/>
        <scheme val="minor"/>
      </rPr>
      <t>-нижнее разнесенное</t>
    </r>
  </si>
  <si>
    <t>Схема подключения нижнее разнесенное с внутренней резьбой 1/2, расположение радиатора вертикальное. Снизу на второй секции с левой стороны, сливная пробка в виде крана маевского. В верхней левой части кран маевского.</t>
  </si>
  <si>
    <r>
      <rPr>
        <sz val="22"/>
        <color indexed="2"/>
        <rFont val="Calibri"/>
        <scheme val="minor"/>
      </rPr>
      <t>U</t>
    </r>
    <r>
      <rPr>
        <sz val="18"/>
        <color indexed="2"/>
        <rFont val="Calibri"/>
        <scheme val="minor"/>
      </rPr>
      <t>-боковое левое</t>
    </r>
  </si>
  <si>
    <t>Схема подключения боковое левой с внутренней резьбой 1/2, расположение радиатора вертикальное. Снизу правой крайней секции, сливная пробка в виде крана маевского. В верхней левой части кран маевского.</t>
  </si>
  <si>
    <r>
      <rPr>
        <sz val="22"/>
        <color indexed="2"/>
        <rFont val="Calibri"/>
        <scheme val="minor"/>
      </rPr>
      <t>U</t>
    </r>
    <r>
      <rPr>
        <sz val="18"/>
        <color indexed="2"/>
        <rFont val="Calibri"/>
        <scheme val="minor"/>
      </rPr>
      <t>-боковое правое</t>
    </r>
  </si>
  <si>
    <t>Схема подключения боковое правое с внутренней резьбой 1/2, расположение радиатора вертикальное. Снизу левой крайней секции, сливная пробка в виде крана маевского. В верхней левой части кран маевского.</t>
  </si>
  <si>
    <t>X-нижнее правое</t>
  </si>
  <si>
    <t>Схема подключения нижнее право с внутренней резьбой 1/2, межосевое расстояние 50 мм Расположение радиатора горизонтальное. Снизу с левой стороны, сливная пробка в виде крана маевского. В верхней части кран маевского.</t>
  </si>
  <si>
    <t>X-нижнее слева</t>
  </si>
  <si>
    <t>Схема подключения нижнее левое с внутренней резьбой 1/2, межосевое расстояние 50 мм Расположение радиатора горизонтальное, с правой стороны снизу сливная пробка в виде крана маевского. В верхней правой части кран маевского.</t>
  </si>
  <si>
    <t>X-нижнее разнесенное</t>
  </si>
  <si>
    <t>Схема подключения нижнее разнесенное с внутренней резьбой 1/2, расположение радиатора горизонтальное, с левой стороны снизу сливная пробка в виде крана маевского. В верхней левой части кран маевского.</t>
  </si>
  <si>
    <t>X-боковое правое</t>
  </si>
  <si>
    <t>Схема подключения боковое правое с внутренней резьбой 1/2, расположение радиатора горизонтальнон. Снизу с левой стороны, сливная пробка в виде крана маевского. В верхней левой части кран маевского.</t>
  </si>
  <si>
    <t>X-боковое левое</t>
  </si>
  <si>
    <t>Схема подключения боковое левой с внутренней резьбой 1/2, расположение радиатора горизонтальное. Снизу с правой стороны, сливная пробка в виде крана маевского. В верхней правой части кран маевского.</t>
  </si>
  <si>
    <t>Bordo</t>
  </si>
  <si>
    <r>
      <rPr>
        <sz val="22"/>
        <color indexed="2"/>
        <rFont val="Calibri"/>
        <scheme val="minor"/>
      </rPr>
      <t>X</t>
    </r>
    <r>
      <rPr>
        <sz val="18"/>
        <color indexed="2"/>
        <rFont val="Calibri"/>
        <scheme val="minor"/>
      </rPr>
      <t>-нижнее левое</t>
    </r>
  </si>
  <si>
    <r>
      <rPr>
        <sz val="22"/>
        <color indexed="2"/>
        <rFont val="Calibri"/>
        <scheme val="minor"/>
      </rPr>
      <t>X</t>
    </r>
    <r>
      <rPr>
        <sz val="18"/>
        <color indexed="2"/>
        <rFont val="Calibri"/>
        <scheme val="minor"/>
      </rPr>
      <t>-нижнее правое</t>
    </r>
  </si>
  <si>
    <t>Схема подключения нижнее правое с внутренней резьбой 1/2, межосевое расстояние 50 мм. Расположение радиатора горизонтальное, с левой стороны снизу сливная пробка в виде крана маевского. В верхней левой части кран маевского.</t>
  </si>
  <si>
    <r>
      <rPr>
        <sz val="22"/>
        <color indexed="2"/>
        <rFont val="Calibri"/>
        <scheme val="minor"/>
      </rPr>
      <t>X</t>
    </r>
    <r>
      <rPr>
        <sz val="18"/>
        <color indexed="2"/>
        <rFont val="Calibri"/>
        <scheme val="minor"/>
      </rPr>
      <t>-боковое левое</t>
    </r>
  </si>
  <si>
    <t>Схема подключения боковое левое с внутренней резьбой 1/2, расположение радиатора горизонтальное, с правой стороны снизу сливная пробка в виде крана маевского. В верхней правой части кран маевского.</t>
  </si>
  <si>
    <r>
      <rPr>
        <sz val="22"/>
        <color indexed="2"/>
        <rFont val="Calibri"/>
        <scheme val="minor"/>
      </rPr>
      <t>X</t>
    </r>
    <r>
      <rPr>
        <sz val="18"/>
        <color indexed="2"/>
        <rFont val="Calibri"/>
        <scheme val="minor"/>
      </rPr>
      <t>-боковое правое</t>
    </r>
  </si>
  <si>
    <t>Схема подключения боковое левое с внутренней резьбой 1/2, расположение радиатора горизонтальное, с левой стороны снизу сливная пробка в виде крана маевского. В верхней левой части кран маевского.</t>
  </si>
  <si>
    <r>
      <rPr>
        <sz val="22"/>
        <color indexed="2"/>
        <rFont val="Calibri"/>
        <scheme val="minor"/>
      </rPr>
      <t>X</t>
    </r>
    <r>
      <rPr>
        <sz val="18"/>
        <color indexed="2"/>
        <rFont val="Calibri"/>
        <scheme val="minor"/>
      </rPr>
      <t>-нижнее разнесенное</t>
    </r>
  </si>
  <si>
    <t>Схема подключения нижнее левое с внутренней резьбой 1/2, расположение радиатора вертикальное, с левой стороны снизу сливная пробка в виде крана маевского. В верхней правой части кран маевского.</t>
  </si>
  <si>
    <t>Схема подключения нижнее левой с внутренней резьбой 1/2, расположение радиатора вертикальное, с правой стороны снизу сливная пробка в виде крана маевского. В верхней правой части кран маевского.</t>
  </si>
  <si>
    <t>Aria/Bordo</t>
  </si>
  <si>
    <r>
      <rPr>
        <sz val="22"/>
        <color indexed="2"/>
        <rFont val="Calibri"/>
        <scheme val="minor"/>
      </rPr>
      <t>UE</t>
    </r>
    <r>
      <rPr>
        <sz val="18"/>
        <color indexed="2"/>
        <rFont val="Calibri"/>
        <scheme val="minor"/>
      </rPr>
      <t>-нижнее слева/справа</t>
    </r>
  </si>
  <si>
    <t>Схема подключения нижнее слева/справа с внутренней резьбой 1/2, под электрический тэн расположение радиатора может быть как горизонтальное (расположение тена в нижней секции) так и вертикальное. В верхней части кран маевского.</t>
  </si>
  <si>
    <t>дата: 13.05.2022 г.</t>
  </si>
  <si>
    <t>2000х280x85</t>
  </si>
  <si>
    <t>Cube</t>
  </si>
  <si>
    <r>
      <t>Длинна секций</t>
    </r>
    <r>
      <rPr>
        <b/>
        <sz val="16"/>
        <color theme="1"/>
        <rFont val="Calibri"/>
        <family val="2"/>
        <charset val="204"/>
        <scheme val="minor"/>
      </rPr>
      <t xml:space="preserve"> 2000 мм</t>
    </r>
  </si>
  <si>
    <r>
      <t>Длинна секций</t>
    </r>
    <r>
      <rPr>
        <b/>
        <sz val="16"/>
        <color theme="1"/>
        <rFont val="Calibri"/>
        <family val="2"/>
        <charset val="204"/>
        <scheme val="minor"/>
      </rPr>
      <t xml:space="preserve"> 2250 мм</t>
    </r>
  </si>
  <si>
    <r>
      <t>Длинна секций</t>
    </r>
    <r>
      <rPr>
        <b/>
        <sz val="16"/>
        <color theme="1"/>
        <rFont val="Calibri"/>
        <family val="2"/>
        <charset val="204"/>
        <scheme val="minor"/>
      </rPr>
      <t xml:space="preserve"> 2500 мм</t>
    </r>
  </si>
  <si>
    <t>2250х080x85</t>
  </si>
  <si>
    <t>Bordo-2250-2с</t>
  </si>
  <si>
    <t>2500х080x85</t>
  </si>
  <si>
    <t>Bordo-2500-2с</t>
  </si>
  <si>
    <t>2250х130x85</t>
  </si>
  <si>
    <t>Bordo-2250-3с</t>
  </si>
  <si>
    <t>2500х130x85</t>
  </si>
  <si>
    <t>Bordo-2500-3с</t>
  </si>
  <si>
    <t>2250х180x85</t>
  </si>
  <si>
    <t>Bordo-2250-4с</t>
  </si>
  <si>
    <t>2500х180x85</t>
  </si>
  <si>
    <t>Bordo-2500-4с</t>
  </si>
  <si>
    <t>2250х230x85</t>
  </si>
  <si>
    <t>Bordo-2250-5с</t>
  </si>
  <si>
    <t>2500х230x85</t>
  </si>
  <si>
    <t>Bordo-2500-5с</t>
  </si>
  <si>
    <t>2250х280x85</t>
  </si>
  <si>
    <t>Bordo-2250-6с</t>
  </si>
  <si>
    <t>2500х280x85</t>
  </si>
  <si>
    <t>Bordo-2500-6с</t>
  </si>
  <si>
    <t>2250х330x85</t>
  </si>
  <si>
    <t>Bordo-2250-7с</t>
  </si>
  <si>
    <t>2500х330x85</t>
  </si>
  <si>
    <t>Bordo-2500-7с</t>
  </si>
  <si>
    <t>2250х380x85</t>
  </si>
  <si>
    <t>Bordo-2250-8с</t>
  </si>
  <si>
    <t>2500х380x85</t>
  </si>
  <si>
    <t>Bordo-2500-8с</t>
  </si>
  <si>
    <t>2250х430x85</t>
  </si>
  <si>
    <t>Bordo-2250-9с</t>
  </si>
  <si>
    <t>2500х430x85</t>
  </si>
  <si>
    <t>Bordo-2500-9с</t>
  </si>
  <si>
    <t>2250х480x85</t>
  </si>
  <si>
    <t>Bordo-2250-10с</t>
  </si>
  <si>
    <t>2500х480x85</t>
  </si>
  <si>
    <t>Bordo-2500-10с</t>
  </si>
  <si>
    <t>2000х530x85</t>
  </si>
  <si>
    <t>2250х530x85</t>
  </si>
  <si>
    <t>Bordo-2250-11с</t>
  </si>
  <si>
    <t>2500х530x85</t>
  </si>
  <si>
    <t>Bordo-2500-11с</t>
  </si>
  <si>
    <t>2000х580x85</t>
  </si>
  <si>
    <t>2250х580x85</t>
  </si>
  <si>
    <t>Bordo-2250-12с</t>
  </si>
  <si>
    <t>2500х480x87</t>
  </si>
  <si>
    <t>Bordo-2500-12с</t>
  </si>
  <si>
    <t>2000x126x55</t>
  </si>
  <si>
    <t>2250x126x55</t>
  </si>
  <si>
    <t>Aria-2250-2с</t>
  </si>
  <si>
    <t>2500x126x55</t>
  </si>
  <si>
    <t>Aria-2500-2с</t>
  </si>
  <si>
    <t>2000x192x55</t>
  </si>
  <si>
    <t>2250x192x55</t>
  </si>
  <si>
    <t>Aria-2250-3с</t>
  </si>
  <si>
    <t>2500x192x55</t>
  </si>
  <si>
    <t>Aria-2500-3с</t>
  </si>
  <si>
    <t>2000x258x55</t>
  </si>
  <si>
    <t>2250x258x55</t>
  </si>
  <si>
    <t>Aria-2250-4с</t>
  </si>
  <si>
    <t>2500x258x55</t>
  </si>
  <si>
    <t>Aria-2500-4с</t>
  </si>
  <si>
    <t>2000x324x55</t>
  </si>
  <si>
    <t>2250x324x55</t>
  </si>
  <si>
    <t>Aria-2250-5с</t>
  </si>
  <si>
    <t>2500x324x55</t>
  </si>
  <si>
    <t>Aria-2500-5с</t>
  </si>
  <si>
    <t>2000x390x55</t>
  </si>
  <si>
    <t>2250x390x55</t>
  </si>
  <si>
    <t>Aria-2250-6с</t>
  </si>
  <si>
    <t>2500x390x55</t>
  </si>
  <si>
    <t>Aria-2500-6с</t>
  </si>
  <si>
    <t>2000x456x55</t>
  </si>
  <si>
    <t>2250x456x55</t>
  </si>
  <si>
    <t>Aria-2250-7с</t>
  </si>
  <si>
    <t>2500x456x55</t>
  </si>
  <si>
    <t>Aria-2500-7с</t>
  </si>
  <si>
    <t>2000x522x55</t>
  </si>
  <si>
    <t>2250x522x55</t>
  </si>
  <si>
    <t>Aria-2250-8с</t>
  </si>
  <si>
    <t>2500x522x55</t>
  </si>
  <si>
    <t>Aria-2500-8с</t>
  </si>
  <si>
    <t>2000x588x55</t>
  </si>
  <si>
    <t>2250x588x55</t>
  </si>
  <si>
    <t>Aria-2250-9с</t>
  </si>
  <si>
    <t>2500x588x55</t>
  </si>
  <si>
    <t>Aria-2500-9с</t>
  </si>
  <si>
    <t>2000x654x55</t>
  </si>
  <si>
    <t>2250x654x55</t>
  </si>
  <si>
    <t>Aria-2250-10с</t>
  </si>
  <si>
    <t>2500x654x55</t>
  </si>
  <si>
    <t>Aria-2500-10с</t>
  </si>
  <si>
    <t>2000x720x55</t>
  </si>
  <si>
    <t>2250x720x55</t>
  </si>
  <si>
    <t>Aria-2250-11с</t>
  </si>
  <si>
    <t>2500x720x55</t>
  </si>
  <si>
    <t>Aria-2500-11с</t>
  </si>
  <si>
    <t>2000x786x55</t>
  </si>
  <si>
    <t>2250x786x55</t>
  </si>
  <si>
    <t>Aria-2250-12с</t>
  </si>
  <si>
    <t>2500x786x55</t>
  </si>
  <si>
    <t>Aria-2500-12с</t>
  </si>
  <si>
    <t>2250x090x65</t>
  </si>
  <si>
    <t>Cube-2250-2с</t>
  </si>
  <si>
    <t>2500x090x65</t>
  </si>
  <si>
    <t>Cube-2500-2с</t>
  </si>
  <si>
    <t>2250x140x65</t>
  </si>
  <si>
    <t>Cube-2250-3с</t>
  </si>
  <si>
    <t>2500x140x65</t>
  </si>
  <si>
    <t>Cube-2500-3с</t>
  </si>
  <si>
    <t>2250x190x65</t>
  </si>
  <si>
    <t>Cube-2250-4с</t>
  </si>
  <si>
    <t>2500x190x65</t>
  </si>
  <si>
    <t>Cube-2500-4с</t>
  </si>
  <si>
    <t>2250x240x65</t>
  </si>
  <si>
    <t>Cube-2250-5с</t>
  </si>
  <si>
    <t>2500x240x65</t>
  </si>
  <si>
    <t>Cube-2500-5с</t>
  </si>
  <si>
    <t>2250x290x65</t>
  </si>
  <si>
    <t>Cube-2250-6с</t>
  </si>
  <si>
    <t>2500x290x65</t>
  </si>
  <si>
    <t>Cube-2500-6с</t>
  </si>
  <si>
    <t>2250x340x65</t>
  </si>
  <si>
    <t>Cube-2250-7с</t>
  </si>
  <si>
    <t>2500x340x65</t>
  </si>
  <si>
    <t>Cube-2500-7с</t>
  </si>
  <si>
    <t>2250x390x65</t>
  </si>
  <si>
    <t>Cube-2250-8с</t>
  </si>
  <si>
    <t>2500x390x65</t>
  </si>
  <si>
    <t>Cube-2500-8с</t>
  </si>
  <si>
    <t>2250x440x65</t>
  </si>
  <si>
    <t>Cube-2250-9с</t>
  </si>
  <si>
    <t>2500x440x65</t>
  </si>
  <si>
    <t>Cube-2500-9с</t>
  </si>
  <si>
    <t>2250x490x65</t>
  </si>
  <si>
    <t>Cube-2250-10с</t>
  </si>
  <si>
    <t>2500x490x65</t>
  </si>
  <si>
    <t>Cube-2500-10с</t>
  </si>
  <si>
    <t>2250x540x65</t>
  </si>
  <si>
    <t>Cube-2250-11с</t>
  </si>
  <si>
    <t>2500x540x65</t>
  </si>
  <si>
    <t>Cube-2500-11с</t>
  </si>
  <si>
    <t>2000x590x65</t>
  </si>
  <si>
    <t>2250x590x65</t>
  </si>
  <si>
    <t>Cube-2250-12с</t>
  </si>
  <si>
    <t>2500x590x65</t>
  </si>
  <si>
    <t>Cube-2500-12с</t>
  </si>
  <si>
    <t>500x590x65</t>
  </si>
  <si>
    <t>600x590x65</t>
  </si>
  <si>
    <t>700x590x65</t>
  </si>
  <si>
    <t>800x590x65</t>
  </si>
  <si>
    <t>900x590x65</t>
  </si>
  <si>
    <t>1000x590x65</t>
  </si>
  <si>
    <t>1250x590x65</t>
  </si>
  <si>
    <t>1500x590x65</t>
  </si>
  <si>
    <t>1750x590x65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</si>
</sst>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0.0"/>
  </numFmts>
  <fonts count="19" x14ac:knownFonts="1">
    <font>
      <sz val="11"/>
      <color theme="1"/>
      <name val="Calibri"/>
      <scheme val="minor"/>
    </font>
    <font>
      <b/>
      <sz val="12"/>
      <color theme="1" tint="0.14999847407452621"/>
      <name val="Calibri"/>
      <scheme val="minor"/>
    </font>
    <font>
      <b/>
      <sz val="12"/>
      <color theme="1"/>
      <name val="Calibri"/>
      <scheme val="minor"/>
    </font>
    <font>
      <b/>
      <sz val="11"/>
      <color theme="1"/>
      <name val="Calibri"/>
      <scheme val="minor"/>
    </font>
    <font>
      <sz val="20"/>
      <color theme="1"/>
      <name val="Calibri"/>
      <scheme val="minor"/>
    </font>
    <font>
      <sz val="16"/>
      <name val="Calibri"/>
      <scheme val="minor"/>
    </font>
    <font>
      <sz val="11"/>
      <name val="Calibri"/>
      <scheme val="minor"/>
    </font>
    <font>
      <sz val="12"/>
      <color theme="1"/>
      <name val="Calibri"/>
      <scheme val="minor"/>
    </font>
    <font>
      <sz val="18"/>
      <color theme="1"/>
      <name val="Calibri"/>
      <scheme val="minor"/>
    </font>
    <font>
      <sz val="16"/>
      <color theme="1"/>
      <name val="Calibri"/>
      <scheme val="minor"/>
    </font>
    <font>
      <sz val="28"/>
      <color indexed="2"/>
      <name val="Calibri"/>
      <scheme val="minor"/>
    </font>
    <font>
      <sz val="18"/>
      <color indexed="2"/>
      <name val="Calibri"/>
      <scheme val="minor"/>
    </font>
    <font>
      <b/>
      <sz val="16"/>
      <color theme="1"/>
      <name val="Calibri"/>
      <scheme val="minor"/>
    </font>
    <font>
      <sz val="20"/>
      <name val="Calibri"/>
      <scheme val="minor"/>
    </font>
    <font>
      <sz val="22"/>
      <color indexed="2"/>
      <name val="Calibri"/>
      <scheme val="minor"/>
    </font>
    <font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6"/>
        <bgColor theme="6"/>
      </patternFill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65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indexed="2"/>
        <bgColor indexed="2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6" tint="0.39997558519241921"/>
        <bgColor theme="6" tint="0.39997558519241921"/>
      </patternFill>
    </fill>
  </fills>
  <borders count="2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1" fontId="0" fillId="0" borderId="0" xfId="0" applyNumberFormat="1"/>
    <xf numFmtId="165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3" fillId="4" borderId="5" xfId="0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shrinkToFit="1"/>
    </xf>
    <xf numFmtId="0" fontId="0" fillId="3" borderId="5" xfId="0" applyFill="1" applyBorder="1" applyAlignment="1">
      <alignment horizontal="center" shrinkToFi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3" fontId="0" fillId="2" borderId="10" xfId="0" applyNumberFormat="1" applyFill="1" applyBorder="1" applyAlignment="1">
      <alignment wrapText="1"/>
    </xf>
    <xf numFmtId="0" fontId="0" fillId="7" borderId="11" xfId="0" applyFill="1" applyBorder="1" applyAlignment="1">
      <alignment horizontal="center" shrinkToFit="1"/>
    </xf>
    <xf numFmtId="1" fontId="0" fillId="6" borderId="9" xfId="0" applyNumberFormat="1" applyFill="1" applyBorder="1" applyAlignment="1">
      <alignment horizontal="center" wrapText="1"/>
    </xf>
    <xf numFmtId="165" fontId="0" fillId="7" borderId="12" xfId="0" applyNumberFormat="1" applyFill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166" fontId="0" fillId="6" borderId="8" xfId="0" applyNumberFormat="1" applyFill="1" applyBorder="1" applyAlignment="1">
      <alignment horizontal="center" wrapText="1"/>
    </xf>
    <xf numFmtId="0" fontId="0" fillId="6" borderId="14" xfId="0" applyFill="1" applyBorder="1" applyAlignment="1">
      <alignment horizontal="center" wrapText="1"/>
    </xf>
    <xf numFmtId="0" fontId="0" fillId="6" borderId="15" xfId="0" applyFill="1" applyBorder="1" applyAlignment="1">
      <alignment horizontal="center" wrapText="1"/>
    </xf>
    <xf numFmtId="1" fontId="0" fillId="6" borderId="15" xfId="0" applyNumberFormat="1" applyFill="1" applyBorder="1" applyAlignment="1">
      <alignment horizontal="center" wrapText="1"/>
    </xf>
    <xf numFmtId="166" fontId="0" fillId="6" borderId="14" xfId="0" applyNumberFormat="1" applyFill="1" applyBorder="1" applyAlignment="1">
      <alignment horizontal="center" wrapText="1"/>
    </xf>
    <xf numFmtId="0" fontId="0" fillId="8" borderId="15" xfId="0" applyFill="1" applyBorder="1" applyAlignment="1">
      <alignment horizontal="center" wrapText="1"/>
    </xf>
    <xf numFmtId="165" fontId="0" fillId="7" borderId="13" xfId="0" applyNumberFormat="1" applyFill="1" applyBorder="1" applyAlignment="1">
      <alignment horizontal="center"/>
    </xf>
    <xf numFmtId="0" fontId="0" fillId="5" borderId="17" xfId="0" applyFill="1" applyBorder="1" applyAlignment="1">
      <alignment horizontal="center" shrinkToFit="1"/>
    </xf>
    <xf numFmtId="0" fontId="0" fillId="3" borderId="18" xfId="0" applyFill="1" applyBorder="1" applyAlignment="1">
      <alignment horizontal="center" shrinkToFit="1"/>
    </xf>
    <xf numFmtId="165" fontId="0" fillId="9" borderId="0" xfId="0" applyNumberFormat="1" applyFill="1" applyAlignment="1">
      <alignment horizontal="center"/>
    </xf>
    <xf numFmtId="0" fontId="0" fillId="7" borderId="5" xfId="0" applyFill="1" applyBorder="1" applyAlignment="1">
      <alignment horizontal="center" shrinkToFit="1"/>
    </xf>
    <xf numFmtId="0" fontId="0" fillId="9" borderId="0" xfId="0" applyFill="1" applyAlignment="1">
      <alignment horizontal="center" shrinkToFit="1"/>
    </xf>
    <xf numFmtId="0" fontId="0" fillId="9" borderId="0" xfId="0" applyFill="1" applyAlignment="1">
      <alignment horizontal="center"/>
    </xf>
    <xf numFmtId="3" fontId="0" fillId="9" borderId="0" xfId="0" applyNumberFormat="1" applyFill="1" applyAlignment="1">
      <alignment wrapText="1"/>
    </xf>
    <xf numFmtId="1" fontId="0" fillId="9" borderId="0" xfId="0" applyNumberFormat="1" applyFill="1" applyAlignment="1">
      <alignment horizontal="center"/>
    </xf>
    <xf numFmtId="164" fontId="0" fillId="9" borderId="0" xfId="0" applyNumberFormat="1" applyFill="1" applyAlignment="1">
      <alignment horizontal="center" vertical="center"/>
    </xf>
    <xf numFmtId="164" fontId="3" fillId="9" borderId="0" xfId="0" applyNumberFormat="1" applyFont="1" applyFill="1" applyAlignment="1">
      <alignment horizontal="center" vertical="center"/>
    </xf>
    <xf numFmtId="165" fontId="0" fillId="9" borderId="0" xfId="0" applyNumberFormat="1" applyFill="1" applyAlignment="1">
      <alignment horizontal="center" vertical="center"/>
    </xf>
    <xf numFmtId="2" fontId="0" fillId="6" borderId="8" xfId="0" applyNumberForma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9" borderId="0" xfId="0" applyFont="1" applyFill="1" applyAlignment="1">
      <alignment horizontal="center"/>
    </xf>
    <xf numFmtId="0" fontId="9" fillId="0" borderId="0" xfId="0" applyFont="1"/>
    <xf numFmtId="0" fontId="0" fillId="0" borderId="0" xfId="0" applyAlignment="1">
      <alignment horizontal="left"/>
    </xf>
    <xf numFmtId="0" fontId="6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6" xfId="0" applyBorder="1"/>
    <xf numFmtId="0" fontId="7" fillId="11" borderId="16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/>
    <xf numFmtId="0" fontId="7" fillId="11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15" fillId="0" borderId="0" xfId="0" applyFont="1"/>
    <xf numFmtId="165" fontId="0" fillId="9" borderId="0" xfId="0" applyNumberFormat="1" applyFill="1" applyAlignment="1">
      <alignment horizontal="right" vertical="center"/>
    </xf>
    <xf numFmtId="3" fontId="0" fillId="0" borderId="0" xfId="0" applyNumberFormat="1" applyFill="1" applyBorder="1" applyAlignment="1">
      <alignment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9" fillId="0" borderId="0" xfId="0" applyFont="1" applyAlignment="1">
      <alignment horizontal="left"/>
    </xf>
    <xf numFmtId="0" fontId="8" fillId="10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9" fillId="9" borderId="0" xfId="0" applyFont="1" applyFill="1" applyAlignment="1">
      <alignment horizontal="left"/>
    </xf>
    <xf numFmtId="0" fontId="4" fillId="1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981074</xdr:colOff>
      <xdr:row>2</xdr:row>
      <xdr:rowOff>38099</xdr:rowOff>
    </xdr:from>
    <xdr:to>
      <xdr:col>2</xdr:col>
      <xdr:colOff>982978</xdr:colOff>
      <xdr:row>2</xdr:row>
      <xdr:rowOff>1800225</xdr:rowOff>
    </xdr:to>
    <xdr:pic>
      <xdr:nvPicPr>
        <xdr:cNvPr id="4" name="Рисунок 1" descr="Aria U нижнее центральное.jpg"/>
        <xdr:cNvPicPr/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248274" y="624839"/>
          <a:ext cx="1905" cy="1762126"/>
        </a:xfrm>
        <a:prstGeom prst="rect">
          <a:avLst/>
        </a:prstGeom>
      </xdr:spPr>
    </xdr:pic>
    <xdr:clientData/>
  </xdr:twoCellAnchor>
  <xdr:twoCellAnchor editAs="oneCell">
    <xdr:from>
      <xdr:col>2</xdr:col>
      <xdr:colOff>904874</xdr:colOff>
      <xdr:row>3</xdr:row>
      <xdr:rowOff>47626</xdr:rowOff>
    </xdr:from>
    <xdr:to>
      <xdr:col>2</xdr:col>
      <xdr:colOff>908685</xdr:colOff>
      <xdr:row>3</xdr:row>
      <xdr:rowOff>1762125</xdr:rowOff>
    </xdr:to>
    <xdr:pic>
      <xdr:nvPicPr>
        <xdr:cNvPr id="5" name="Рисунок 2" descr="Aria U нижнее левое.jpg"/>
        <xdr:cNvPicPr/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5172074" y="2554606"/>
          <a:ext cx="3811" cy="1714498"/>
        </a:xfrm>
        <a:prstGeom prst="rect">
          <a:avLst/>
        </a:prstGeom>
      </xdr:spPr>
    </xdr:pic>
    <xdr:clientData/>
  </xdr:twoCellAnchor>
  <xdr:twoCellAnchor editAs="oneCell">
    <xdr:from>
      <xdr:col>2</xdr:col>
      <xdr:colOff>1009650</xdr:colOff>
      <xdr:row>4</xdr:row>
      <xdr:rowOff>9525</xdr:rowOff>
    </xdr:from>
    <xdr:to>
      <xdr:col>2</xdr:col>
      <xdr:colOff>1015365</xdr:colOff>
      <xdr:row>4</xdr:row>
      <xdr:rowOff>1819275</xdr:rowOff>
    </xdr:to>
    <xdr:pic>
      <xdr:nvPicPr>
        <xdr:cNvPr id="6" name="Рисунок 3" descr="Aria U  нижнее правое.jpg"/>
        <xdr:cNvPicPr/>
      </xdr:nvPicPr>
      <xdr:blipFill>
        <a:blip xmlns:r="http://schemas.openxmlformats.org/officeDocument/2006/relationships" r:embed="rId3" cstate="print"/>
        <a:stretch/>
      </xdr:blipFill>
      <xdr:spPr bwMode="auto">
        <a:xfrm>
          <a:off x="5276850" y="4284345"/>
          <a:ext cx="5715" cy="1809750"/>
        </a:xfrm>
        <a:prstGeom prst="rect">
          <a:avLst/>
        </a:prstGeom>
      </xdr:spPr>
    </xdr:pic>
    <xdr:clientData/>
  </xdr:twoCellAnchor>
  <xdr:twoCellAnchor editAs="oneCell">
    <xdr:from>
      <xdr:col>2</xdr:col>
      <xdr:colOff>876300</xdr:colOff>
      <xdr:row>5</xdr:row>
      <xdr:rowOff>9525</xdr:rowOff>
    </xdr:from>
    <xdr:to>
      <xdr:col>2</xdr:col>
      <xdr:colOff>878746</xdr:colOff>
      <xdr:row>5</xdr:row>
      <xdr:rowOff>2009774</xdr:rowOff>
    </xdr:to>
    <xdr:pic>
      <xdr:nvPicPr>
        <xdr:cNvPr id="7" name="Рисунок 4" descr="Aria u нижнее.jpg"/>
        <xdr:cNvPicPr/>
      </xdr:nvPicPr>
      <xdr:blipFill>
        <a:blip xmlns:r="http://schemas.openxmlformats.org/officeDocument/2006/relationships" r:embed="rId4" cstate="print"/>
        <a:stretch/>
      </xdr:blipFill>
      <xdr:spPr bwMode="auto">
        <a:xfrm>
          <a:off x="5143500" y="6189345"/>
          <a:ext cx="2447" cy="2000248"/>
        </a:xfrm>
        <a:prstGeom prst="rect">
          <a:avLst/>
        </a:prstGeom>
      </xdr:spPr>
    </xdr:pic>
    <xdr:clientData/>
  </xdr:twoCellAnchor>
  <xdr:twoCellAnchor editAs="oneCell">
    <xdr:from>
      <xdr:col>2</xdr:col>
      <xdr:colOff>962025</xdr:colOff>
      <xdr:row>6</xdr:row>
      <xdr:rowOff>57151</xdr:rowOff>
    </xdr:from>
    <xdr:to>
      <xdr:col>2</xdr:col>
      <xdr:colOff>963213</xdr:colOff>
      <xdr:row>6</xdr:row>
      <xdr:rowOff>1762125</xdr:rowOff>
    </xdr:to>
    <xdr:pic>
      <xdr:nvPicPr>
        <xdr:cNvPr id="8" name="Рисунок 5" descr="Aria U боковое слева.jpg"/>
        <xdr:cNvPicPr/>
      </xdr:nvPicPr>
      <xdr:blipFill>
        <a:blip xmlns:r="http://schemas.openxmlformats.org/officeDocument/2006/relationships" r:embed="rId5" cstate="print"/>
        <a:stretch/>
      </xdr:blipFill>
      <xdr:spPr bwMode="auto">
        <a:xfrm>
          <a:off x="5229225" y="8340091"/>
          <a:ext cx="1188" cy="1704974"/>
        </a:xfrm>
        <a:prstGeom prst="rect">
          <a:avLst/>
        </a:prstGeom>
      </xdr:spPr>
    </xdr:pic>
    <xdr:clientData/>
  </xdr:twoCellAnchor>
  <xdr:twoCellAnchor editAs="oneCell">
    <xdr:from>
      <xdr:col>2</xdr:col>
      <xdr:colOff>243840</xdr:colOff>
      <xdr:row>7</xdr:row>
      <xdr:rowOff>19051</xdr:rowOff>
    </xdr:from>
    <xdr:to>
      <xdr:col>2</xdr:col>
      <xdr:colOff>1874520</xdr:colOff>
      <xdr:row>7</xdr:row>
      <xdr:rowOff>1952625</xdr:rowOff>
    </xdr:to>
    <xdr:pic>
      <xdr:nvPicPr>
        <xdr:cNvPr id="9" name="Рисунок 6" descr="Aria U боковое справа.jpg"/>
        <xdr:cNvPicPr/>
      </xdr:nvPicPr>
      <xdr:blipFill>
        <a:blip xmlns:r="http://schemas.openxmlformats.org/officeDocument/2006/relationships" r:embed="rId6" cstate="print"/>
        <a:stretch/>
      </xdr:blipFill>
      <xdr:spPr bwMode="auto">
        <a:xfrm>
          <a:off x="4511040" y="10214611"/>
          <a:ext cx="1630680" cy="1933574"/>
        </a:xfrm>
        <a:prstGeom prst="rect">
          <a:avLst/>
        </a:prstGeom>
      </xdr:spPr>
    </xdr:pic>
    <xdr:clientData/>
  </xdr:twoCellAnchor>
  <xdr:twoCellAnchor editAs="oneCell">
    <xdr:from>
      <xdr:col>2</xdr:col>
      <xdr:colOff>85723</xdr:colOff>
      <xdr:row>13</xdr:row>
      <xdr:rowOff>352426</xdr:rowOff>
    </xdr:from>
    <xdr:to>
      <xdr:col>2</xdr:col>
      <xdr:colOff>1935479</xdr:colOff>
      <xdr:row>13</xdr:row>
      <xdr:rowOff>1704976</xdr:rowOff>
    </xdr:to>
    <xdr:pic>
      <xdr:nvPicPr>
        <xdr:cNvPr id="10" name="Рисунок 7" descr="Bordo X нижнее левое.jpg"/>
        <xdr:cNvPicPr/>
      </xdr:nvPicPr>
      <xdr:blipFill>
        <a:blip xmlns:r="http://schemas.openxmlformats.org/officeDocument/2006/relationships" r:embed="rId7" cstate="print"/>
        <a:stretch/>
      </xdr:blipFill>
      <xdr:spPr bwMode="auto">
        <a:xfrm>
          <a:off x="4352924" y="22480906"/>
          <a:ext cx="1849755" cy="135255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47623</xdr:colOff>
      <xdr:row>14</xdr:row>
      <xdr:rowOff>200025</xdr:rowOff>
    </xdr:from>
    <xdr:to>
      <xdr:col>2</xdr:col>
      <xdr:colOff>1965958</xdr:colOff>
      <xdr:row>14</xdr:row>
      <xdr:rowOff>1362075</xdr:rowOff>
    </xdr:to>
    <xdr:pic>
      <xdr:nvPicPr>
        <xdr:cNvPr id="11" name="Рисунок 8" descr="Bordo X нижнее правое.jpg"/>
        <xdr:cNvPicPr/>
      </xdr:nvPicPr>
      <xdr:blipFill>
        <a:blip xmlns:r="http://schemas.openxmlformats.org/officeDocument/2006/relationships" r:embed="rId8" cstate="print"/>
        <a:stretch/>
      </xdr:blipFill>
      <xdr:spPr bwMode="auto">
        <a:xfrm>
          <a:off x="4314824" y="24043005"/>
          <a:ext cx="1918335" cy="116205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15</xdr:row>
      <xdr:rowOff>85725</xdr:rowOff>
    </xdr:from>
    <xdr:to>
      <xdr:col>2</xdr:col>
      <xdr:colOff>1783080</xdr:colOff>
      <xdr:row>15</xdr:row>
      <xdr:rowOff>1209676</xdr:rowOff>
    </xdr:to>
    <xdr:pic>
      <xdr:nvPicPr>
        <xdr:cNvPr id="12" name="Рисунок 9" descr="Bordo X боковое слева.jpg"/>
        <xdr:cNvPicPr/>
      </xdr:nvPicPr>
      <xdr:blipFill>
        <a:blip xmlns:r="http://schemas.openxmlformats.org/officeDocument/2006/relationships" r:embed="rId9" cstate="print"/>
        <a:stretch/>
      </xdr:blipFill>
      <xdr:spPr bwMode="auto">
        <a:xfrm>
          <a:off x="4362450" y="25429846"/>
          <a:ext cx="1687830" cy="112395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47626</xdr:colOff>
      <xdr:row>16</xdr:row>
      <xdr:rowOff>57151</xdr:rowOff>
    </xdr:from>
    <xdr:to>
      <xdr:col>2</xdr:col>
      <xdr:colOff>1851660</xdr:colOff>
      <xdr:row>16</xdr:row>
      <xdr:rowOff>1504950</xdr:rowOff>
    </xdr:to>
    <xdr:pic>
      <xdr:nvPicPr>
        <xdr:cNvPr id="13" name="Рисунок 10" descr="Bordo X боковое справа.jpg"/>
        <xdr:cNvPicPr/>
      </xdr:nvPicPr>
      <xdr:blipFill>
        <a:blip xmlns:r="http://schemas.openxmlformats.org/officeDocument/2006/relationships" r:embed="rId10" cstate="print"/>
        <a:stretch/>
      </xdr:blipFill>
      <xdr:spPr bwMode="auto">
        <a:xfrm>
          <a:off x="4314826" y="26810971"/>
          <a:ext cx="1804034" cy="1447799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17</xdr:row>
      <xdr:rowOff>123824</xdr:rowOff>
    </xdr:from>
    <xdr:to>
      <xdr:col>2</xdr:col>
      <xdr:colOff>1897380</xdr:colOff>
      <xdr:row>17</xdr:row>
      <xdr:rowOff>1523999</xdr:rowOff>
    </xdr:to>
    <xdr:pic>
      <xdr:nvPicPr>
        <xdr:cNvPr id="14" name="Рисунок 11" descr="Bordo X нижнее разнесенное.jpg"/>
        <xdr:cNvPicPr/>
      </xdr:nvPicPr>
      <xdr:blipFill>
        <a:blip xmlns:r="http://schemas.openxmlformats.org/officeDocument/2006/relationships" r:embed="rId11" cstate="print"/>
        <a:stretch/>
      </xdr:blipFill>
      <xdr:spPr bwMode="auto">
        <a:xfrm>
          <a:off x="4305300" y="28454984"/>
          <a:ext cx="1859280" cy="1400175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24</xdr:row>
      <xdr:rowOff>108585</xdr:rowOff>
    </xdr:from>
    <xdr:to>
      <xdr:col>2</xdr:col>
      <xdr:colOff>1173480</xdr:colOff>
      <xdr:row>24</xdr:row>
      <xdr:rowOff>2299335</xdr:rowOff>
    </xdr:to>
    <xdr:pic>
      <xdr:nvPicPr>
        <xdr:cNvPr id="15" name="Рисунок 12" descr="1633418897354.jpg"/>
        <xdr:cNvPicPr/>
      </xdr:nvPicPr>
      <xdr:blipFill>
        <a:blip xmlns:r="http://schemas.openxmlformats.org/officeDocument/2006/relationships" r:embed="rId12" cstate="print"/>
        <a:stretch/>
      </xdr:blipFill>
      <xdr:spPr bwMode="auto">
        <a:xfrm>
          <a:off x="4324350" y="44982765"/>
          <a:ext cx="1116330" cy="2190750"/>
        </a:xfrm>
        <a:prstGeom prst="rect">
          <a:avLst/>
        </a:prstGeom>
      </xdr:spPr>
    </xdr:pic>
    <xdr:clientData/>
  </xdr:twoCellAnchor>
  <xdr:twoCellAnchor editAs="oneCell">
    <xdr:from>
      <xdr:col>2</xdr:col>
      <xdr:colOff>990599</xdr:colOff>
      <xdr:row>24</xdr:row>
      <xdr:rowOff>114300</xdr:rowOff>
    </xdr:from>
    <xdr:to>
      <xdr:col>2</xdr:col>
      <xdr:colOff>2026919</xdr:colOff>
      <xdr:row>24</xdr:row>
      <xdr:rowOff>2343150</xdr:rowOff>
    </xdr:to>
    <xdr:pic>
      <xdr:nvPicPr>
        <xdr:cNvPr id="16" name="Рисунок 13" descr="1633418897367.jpg"/>
        <xdr:cNvPicPr/>
      </xdr:nvPicPr>
      <xdr:blipFill>
        <a:blip xmlns:r="http://schemas.openxmlformats.org/officeDocument/2006/relationships" r:embed="rId13" cstate="print"/>
        <a:stretch/>
      </xdr:blipFill>
      <xdr:spPr bwMode="auto">
        <a:xfrm>
          <a:off x="5257800" y="44988480"/>
          <a:ext cx="1036319" cy="2228850"/>
        </a:xfrm>
        <a:prstGeom prst="rect">
          <a:avLst/>
        </a:prstGeom>
      </xdr:spPr>
    </xdr:pic>
    <xdr:clientData/>
  </xdr:twoCellAnchor>
  <xdr:twoCellAnchor editAs="oneCell">
    <xdr:from>
      <xdr:col>2</xdr:col>
      <xdr:colOff>162306</xdr:colOff>
      <xdr:row>8</xdr:row>
      <xdr:rowOff>495299</xdr:rowOff>
    </xdr:from>
    <xdr:to>
      <xdr:col>2</xdr:col>
      <xdr:colOff>1623059</xdr:colOff>
      <xdr:row>8</xdr:row>
      <xdr:rowOff>1735737</xdr:rowOff>
    </xdr:to>
    <xdr:pic>
      <xdr:nvPicPr>
        <xdr:cNvPr id="17" name="Рисунок 14" descr="Aria X  нижнее правое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/>
      </xdr:blipFill>
      <xdr:spPr bwMode="auto">
        <a:xfrm>
          <a:off x="4429506" y="12679680"/>
          <a:ext cx="1460753" cy="1240437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9</xdr:row>
      <xdr:rowOff>371476</xdr:rowOff>
    </xdr:from>
    <xdr:to>
      <xdr:col>2</xdr:col>
      <xdr:colOff>1905000</xdr:colOff>
      <xdr:row>9</xdr:row>
      <xdr:rowOff>1635176</xdr:rowOff>
    </xdr:to>
    <xdr:pic>
      <xdr:nvPicPr>
        <xdr:cNvPr id="18" name="Рисунок 15" descr="Aria X  нижнее левое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/>
      </xdr:blipFill>
      <xdr:spPr bwMode="auto">
        <a:xfrm>
          <a:off x="4486275" y="14544676"/>
          <a:ext cx="1685925" cy="1263699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952500</xdr:colOff>
      <xdr:row>19</xdr:row>
      <xdr:rowOff>57150</xdr:rowOff>
    </xdr:from>
    <xdr:to>
      <xdr:col>2</xdr:col>
      <xdr:colOff>954405</xdr:colOff>
      <xdr:row>19</xdr:row>
      <xdr:rowOff>2428879</xdr:rowOff>
    </xdr:to>
    <xdr:pic>
      <xdr:nvPicPr>
        <xdr:cNvPr id="19" name="Рисунок 16" descr="Bordo U нижнее правое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/>
      </xdr:blipFill>
      <xdr:spPr bwMode="auto">
        <a:xfrm>
          <a:off x="5219700" y="32663130"/>
          <a:ext cx="1905" cy="2371728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952501</xdr:colOff>
      <xdr:row>20</xdr:row>
      <xdr:rowOff>15625</xdr:rowOff>
    </xdr:from>
    <xdr:to>
      <xdr:col>2</xdr:col>
      <xdr:colOff>952501</xdr:colOff>
      <xdr:row>20</xdr:row>
      <xdr:rowOff>2425326</xdr:rowOff>
    </xdr:to>
    <xdr:pic>
      <xdr:nvPicPr>
        <xdr:cNvPr id="20" name="Рисунок 17" descr="Bordo U нижнее левое.jpg"/>
        <xdr:cNvPicPr>
          <a:picLocks noChangeAspect="1"/>
        </xdr:cNvPicPr>
      </xdr:nvPicPr>
      <xdr:blipFill>
        <a:blip xmlns:r="http://schemas.openxmlformats.org/officeDocument/2006/relationships" r:embed="rId17"/>
        <a:stretch/>
      </xdr:blipFill>
      <xdr:spPr bwMode="auto">
        <a:xfrm>
          <a:off x="5219701" y="35067625"/>
          <a:ext cx="1" cy="2409701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104776</xdr:colOff>
      <xdr:row>11</xdr:row>
      <xdr:rowOff>389238</xdr:rowOff>
    </xdr:from>
    <xdr:to>
      <xdr:col>2</xdr:col>
      <xdr:colOff>1935480</xdr:colOff>
      <xdr:row>11</xdr:row>
      <xdr:rowOff>1543049</xdr:rowOff>
    </xdr:to>
    <xdr:pic>
      <xdr:nvPicPr>
        <xdr:cNvPr id="21" name="Рисунок 18" descr="Aria X боковое правое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/>
      </xdr:blipFill>
      <xdr:spPr bwMode="auto">
        <a:xfrm>
          <a:off x="4371976" y="18540078"/>
          <a:ext cx="1830704" cy="1153811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12</xdr:row>
      <xdr:rowOff>419100</xdr:rowOff>
    </xdr:from>
    <xdr:to>
      <xdr:col>2</xdr:col>
      <xdr:colOff>1897379</xdr:colOff>
      <xdr:row>12</xdr:row>
      <xdr:rowOff>1543050</xdr:rowOff>
    </xdr:to>
    <xdr:pic>
      <xdr:nvPicPr>
        <xdr:cNvPr id="22" name="Рисунок 19" descr="Aria X боковое левое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/>
      </xdr:blipFill>
      <xdr:spPr bwMode="auto">
        <a:xfrm>
          <a:off x="4362450" y="20558760"/>
          <a:ext cx="1802129" cy="1123950"/>
        </a:xfrm>
        <a:prstGeom prst="rect">
          <a:avLst/>
        </a:prstGeom>
      </xdr:spPr>
    </xdr:pic>
    <xdr:clientData/>
  </xdr:twoCellAnchor>
  <xdr:twoCellAnchor editAs="oneCell">
    <xdr:from>
      <xdr:col>2</xdr:col>
      <xdr:colOff>449580</xdr:colOff>
      <xdr:row>21</xdr:row>
      <xdr:rowOff>50251</xdr:rowOff>
    </xdr:from>
    <xdr:to>
      <xdr:col>2</xdr:col>
      <xdr:colOff>1341120</xdr:colOff>
      <xdr:row>21</xdr:row>
      <xdr:rowOff>2381250</xdr:rowOff>
    </xdr:to>
    <xdr:pic>
      <xdr:nvPicPr>
        <xdr:cNvPr id="23" name="Рисунок 20" descr="Bordo U нижнее разнесенное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/>
      </xdr:blipFill>
      <xdr:spPr bwMode="auto">
        <a:xfrm>
          <a:off x="4716780" y="37548271"/>
          <a:ext cx="891540" cy="2330999"/>
        </a:xfrm>
        <a:prstGeom prst="rect">
          <a:avLst/>
        </a:prstGeom>
      </xdr:spPr>
    </xdr:pic>
    <xdr:clientData/>
  </xdr:twoCellAnchor>
  <xdr:twoCellAnchor editAs="oneCell">
    <xdr:from>
      <xdr:col>2</xdr:col>
      <xdr:colOff>981076</xdr:colOff>
      <xdr:row>18</xdr:row>
      <xdr:rowOff>66673</xdr:rowOff>
    </xdr:from>
    <xdr:to>
      <xdr:col>2</xdr:col>
      <xdr:colOff>982980</xdr:colOff>
      <xdr:row>18</xdr:row>
      <xdr:rowOff>2578233</xdr:rowOff>
    </xdr:to>
    <xdr:pic>
      <xdr:nvPicPr>
        <xdr:cNvPr id="24" name="Рисунок 21" descr="Bordo U нижнее центральное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/>
      </xdr:blipFill>
      <xdr:spPr bwMode="auto">
        <a:xfrm>
          <a:off x="5248276" y="30058994"/>
          <a:ext cx="1904" cy="251156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10</xdr:row>
      <xdr:rowOff>378615</xdr:rowOff>
    </xdr:from>
    <xdr:to>
      <xdr:col>2</xdr:col>
      <xdr:colOff>1844039</xdr:colOff>
      <xdr:row>10</xdr:row>
      <xdr:rowOff>1619249</xdr:rowOff>
    </xdr:to>
    <xdr:pic>
      <xdr:nvPicPr>
        <xdr:cNvPr id="25" name="Рисунок 22" descr="Aria X  нижнее разнесенное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/>
      </xdr:blipFill>
      <xdr:spPr bwMode="auto">
        <a:xfrm>
          <a:off x="4333875" y="16540635"/>
          <a:ext cx="1777365" cy="1240633"/>
        </a:xfrm>
        <a:prstGeom prst="rect">
          <a:avLst/>
        </a:prstGeom>
      </xdr:spPr>
    </xdr:pic>
    <xdr:clientData/>
  </xdr:twoCellAnchor>
  <xdr:twoCellAnchor editAs="oneCell">
    <xdr:from>
      <xdr:col>2</xdr:col>
      <xdr:colOff>942976</xdr:colOff>
      <xdr:row>22</xdr:row>
      <xdr:rowOff>57149</xdr:rowOff>
    </xdr:from>
    <xdr:to>
      <xdr:col>2</xdr:col>
      <xdr:colOff>944543</xdr:colOff>
      <xdr:row>22</xdr:row>
      <xdr:rowOff>2387140</xdr:rowOff>
    </xdr:to>
    <xdr:pic>
      <xdr:nvPicPr>
        <xdr:cNvPr id="26" name="Рисунок 23" descr="Bordo U боковое справа.jpg"/>
        <xdr:cNvPicPr>
          <a:picLocks noChangeAspect="1"/>
        </xdr:cNvPicPr>
      </xdr:nvPicPr>
      <xdr:blipFill>
        <a:blip xmlns:r="http://schemas.openxmlformats.org/officeDocument/2006/relationships" r:embed="rId23"/>
        <a:stretch/>
      </xdr:blipFill>
      <xdr:spPr bwMode="auto">
        <a:xfrm>
          <a:off x="5210176" y="40039289"/>
          <a:ext cx="1567" cy="2329991"/>
        </a:xfrm>
        <a:prstGeom prst="rect">
          <a:avLst/>
        </a:prstGeom>
      </xdr:spPr>
    </xdr:pic>
    <xdr:clientData/>
  </xdr:twoCellAnchor>
  <xdr:twoCellAnchor editAs="oneCell">
    <xdr:from>
      <xdr:col>2</xdr:col>
      <xdr:colOff>800101</xdr:colOff>
      <xdr:row>23</xdr:row>
      <xdr:rowOff>28575</xdr:rowOff>
    </xdr:from>
    <xdr:to>
      <xdr:col>2</xdr:col>
      <xdr:colOff>800827</xdr:colOff>
      <xdr:row>23</xdr:row>
      <xdr:rowOff>2419350</xdr:rowOff>
    </xdr:to>
    <xdr:pic>
      <xdr:nvPicPr>
        <xdr:cNvPr id="27" name="Рисунок 24" descr="Bordo U боковое слева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/>
      </xdr:blipFill>
      <xdr:spPr bwMode="auto">
        <a:xfrm>
          <a:off x="5067301" y="42456735"/>
          <a:ext cx="727" cy="2390775"/>
        </a:xfrm>
        <a:prstGeom prst="rect">
          <a:avLst/>
        </a:prstGeom>
      </xdr:spPr>
    </xdr:pic>
    <xdr:clientData/>
  </xdr:twoCellAnchor>
  <xdr:twoCellAnchor editAs="oneCell">
    <xdr:from>
      <xdr:col>2</xdr:col>
      <xdr:colOff>548640</xdr:colOff>
      <xdr:row>2</xdr:row>
      <xdr:rowOff>91440</xdr:rowOff>
    </xdr:from>
    <xdr:to>
      <xdr:col>2</xdr:col>
      <xdr:colOff>1396365</xdr:colOff>
      <xdr:row>2</xdr:row>
      <xdr:rowOff>1853566</xdr:rowOff>
    </xdr:to>
    <xdr:pic>
      <xdr:nvPicPr>
        <xdr:cNvPr id="28" name="Рисунок 25" descr="Aria U нижнее центральное.jpg"/>
        <xdr:cNvPicPr/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4815840" y="678180"/>
          <a:ext cx="847725" cy="1762126"/>
        </a:xfrm>
        <a:prstGeom prst="rect">
          <a:avLst/>
        </a:prstGeom>
      </xdr:spPr>
    </xdr:pic>
    <xdr:clientData/>
  </xdr:twoCellAnchor>
  <xdr:twoCellAnchor editAs="oneCell">
    <xdr:from>
      <xdr:col>2</xdr:col>
      <xdr:colOff>502920</xdr:colOff>
      <xdr:row>3</xdr:row>
      <xdr:rowOff>45720</xdr:rowOff>
    </xdr:from>
    <xdr:to>
      <xdr:col>2</xdr:col>
      <xdr:colOff>1588771</xdr:colOff>
      <xdr:row>3</xdr:row>
      <xdr:rowOff>1760219</xdr:rowOff>
    </xdr:to>
    <xdr:pic>
      <xdr:nvPicPr>
        <xdr:cNvPr id="29" name="Рисунок 27" descr="Aria U нижнее левое.jpg"/>
        <xdr:cNvPicPr/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4770120" y="2552700"/>
          <a:ext cx="1085851" cy="1714498"/>
        </a:xfrm>
        <a:prstGeom prst="rect">
          <a:avLst/>
        </a:prstGeom>
      </xdr:spPr>
    </xdr:pic>
    <xdr:clientData/>
  </xdr:twoCellAnchor>
  <xdr:twoCellAnchor editAs="oneCell">
    <xdr:from>
      <xdr:col>2</xdr:col>
      <xdr:colOff>601980</xdr:colOff>
      <xdr:row>4</xdr:row>
      <xdr:rowOff>45720</xdr:rowOff>
    </xdr:from>
    <xdr:to>
      <xdr:col>2</xdr:col>
      <xdr:colOff>1468755</xdr:colOff>
      <xdr:row>4</xdr:row>
      <xdr:rowOff>1855470</xdr:rowOff>
    </xdr:to>
    <xdr:pic>
      <xdr:nvPicPr>
        <xdr:cNvPr id="30" name="Рисунок 28" descr="Aria U  нижнее правое.jpg"/>
        <xdr:cNvPicPr/>
      </xdr:nvPicPr>
      <xdr:blipFill>
        <a:blip xmlns:r="http://schemas.openxmlformats.org/officeDocument/2006/relationships" r:embed="rId3" cstate="print"/>
        <a:stretch/>
      </xdr:blipFill>
      <xdr:spPr bwMode="auto">
        <a:xfrm>
          <a:off x="4869180" y="4320540"/>
          <a:ext cx="866775" cy="1809750"/>
        </a:xfrm>
        <a:prstGeom prst="rect">
          <a:avLst/>
        </a:prstGeom>
      </xdr:spPr>
    </xdr:pic>
    <xdr:clientData/>
  </xdr:twoCellAnchor>
  <xdr:twoCellAnchor editAs="oneCell">
    <xdr:from>
      <xdr:col>2</xdr:col>
      <xdr:colOff>449580</xdr:colOff>
      <xdr:row>5</xdr:row>
      <xdr:rowOff>83820</xdr:rowOff>
    </xdr:from>
    <xdr:to>
      <xdr:col>2</xdr:col>
      <xdr:colOff>1475833</xdr:colOff>
      <xdr:row>5</xdr:row>
      <xdr:rowOff>2084069</xdr:rowOff>
    </xdr:to>
    <xdr:pic>
      <xdr:nvPicPr>
        <xdr:cNvPr id="31" name="Рисунок 29" descr="Aria u нижнее.jpg"/>
        <xdr:cNvPicPr/>
      </xdr:nvPicPr>
      <xdr:blipFill>
        <a:blip xmlns:r="http://schemas.openxmlformats.org/officeDocument/2006/relationships" r:embed="rId4" cstate="print"/>
        <a:stretch/>
      </xdr:blipFill>
      <xdr:spPr bwMode="auto">
        <a:xfrm>
          <a:off x="4716780" y="6263640"/>
          <a:ext cx="1026253" cy="2000248"/>
        </a:xfrm>
        <a:prstGeom prst="rect">
          <a:avLst/>
        </a:prstGeom>
      </xdr:spPr>
    </xdr:pic>
    <xdr:clientData/>
  </xdr:twoCellAnchor>
  <xdr:twoCellAnchor editAs="oneCell">
    <xdr:from>
      <xdr:col>2</xdr:col>
      <xdr:colOff>541019</xdr:colOff>
      <xdr:row>6</xdr:row>
      <xdr:rowOff>108584</xdr:rowOff>
    </xdr:from>
    <xdr:to>
      <xdr:col>2</xdr:col>
      <xdr:colOff>1395648</xdr:colOff>
      <xdr:row>6</xdr:row>
      <xdr:rowOff>1813557</xdr:rowOff>
    </xdr:to>
    <xdr:pic>
      <xdr:nvPicPr>
        <xdr:cNvPr id="32" name="Рисунок 30" descr="Aria U боковое слева.jpg"/>
        <xdr:cNvPicPr/>
      </xdr:nvPicPr>
      <xdr:blipFill>
        <a:blip xmlns:r="http://schemas.openxmlformats.org/officeDocument/2006/relationships" r:embed="rId5" cstate="print"/>
        <a:stretch/>
      </xdr:blipFill>
      <xdr:spPr bwMode="auto">
        <a:xfrm>
          <a:off x="4808220" y="8391524"/>
          <a:ext cx="854628" cy="1704974"/>
        </a:xfrm>
        <a:prstGeom prst="rect">
          <a:avLst/>
        </a:prstGeom>
      </xdr:spPr>
    </xdr:pic>
    <xdr:clientData/>
  </xdr:twoCellAnchor>
  <xdr:twoCellAnchor editAs="oneCell">
    <xdr:from>
      <xdr:col>2</xdr:col>
      <xdr:colOff>601980</xdr:colOff>
      <xdr:row>18</xdr:row>
      <xdr:rowOff>53340</xdr:rowOff>
    </xdr:from>
    <xdr:to>
      <xdr:col>2</xdr:col>
      <xdr:colOff>1297304</xdr:colOff>
      <xdr:row>18</xdr:row>
      <xdr:rowOff>2564900</xdr:rowOff>
    </xdr:to>
    <xdr:pic>
      <xdr:nvPicPr>
        <xdr:cNvPr id="33" name="Рисунок 31" descr="Bordo U нижнее центральное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/>
      </xdr:blipFill>
      <xdr:spPr bwMode="auto">
        <a:xfrm>
          <a:off x="4869180" y="30045660"/>
          <a:ext cx="695323" cy="2511560"/>
        </a:xfrm>
        <a:prstGeom prst="rect">
          <a:avLst/>
        </a:prstGeom>
      </xdr:spPr>
    </xdr:pic>
    <xdr:clientData/>
  </xdr:twoCellAnchor>
  <xdr:twoCellAnchor editAs="oneCell">
    <xdr:from>
      <xdr:col>2</xdr:col>
      <xdr:colOff>586740</xdr:colOff>
      <xdr:row>19</xdr:row>
      <xdr:rowOff>76200</xdr:rowOff>
    </xdr:from>
    <xdr:to>
      <xdr:col>2</xdr:col>
      <xdr:colOff>1333499</xdr:colOff>
      <xdr:row>19</xdr:row>
      <xdr:rowOff>2316480</xdr:rowOff>
    </xdr:to>
    <xdr:pic>
      <xdr:nvPicPr>
        <xdr:cNvPr id="34" name="Рисунок 32" descr="Bordo U нижнее правое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/>
      </xdr:blipFill>
      <xdr:spPr bwMode="auto">
        <a:xfrm>
          <a:off x="4853940" y="32682181"/>
          <a:ext cx="746759" cy="2240280"/>
        </a:xfrm>
        <a:prstGeom prst="rect">
          <a:avLst/>
        </a:prstGeom>
      </xdr:spPr>
    </xdr:pic>
    <xdr:clientData/>
  </xdr:twoCellAnchor>
  <xdr:twoCellAnchor editAs="oneCell">
    <xdr:from>
      <xdr:col>2</xdr:col>
      <xdr:colOff>510540</xdr:colOff>
      <xdr:row>20</xdr:row>
      <xdr:rowOff>83820</xdr:rowOff>
    </xdr:from>
    <xdr:to>
      <xdr:col>2</xdr:col>
      <xdr:colOff>1855469</xdr:colOff>
      <xdr:row>20</xdr:row>
      <xdr:rowOff>2362199</xdr:rowOff>
    </xdr:to>
    <xdr:pic>
      <xdr:nvPicPr>
        <xdr:cNvPr id="35" name="Рисунок 33" descr="Bordo U нижнее левое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/>
      </xdr:blipFill>
      <xdr:spPr bwMode="auto">
        <a:xfrm>
          <a:off x="4777740" y="35135820"/>
          <a:ext cx="1344929" cy="2278380"/>
        </a:xfrm>
        <a:prstGeom prst="rect">
          <a:avLst/>
        </a:prstGeom>
      </xdr:spPr>
    </xdr:pic>
    <xdr:clientData/>
  </xdr:twoCellAnchor>
  <xdr:twoCellAnchor editAs="oneCell">
    <xdr:from>
      <xdr:col>2</xdr:col>
      <xdr:colOff>601980</xdr:colOff>
      <xdr:row>22</xdr:row>
      <xdr:rowOff>45720</xdr:rowOff>
    </xdr:from>
    <xdr:to>
      <xdr:col>2</xdr:col>
      <xdr:colOff>1517947</xdr:colOff>
      <xdr:row>22</xdr:row>
      <xdr:rowOff>2375711</xdr:rowOff>
    </xdr:to>
    <xdr:pic>
      <xdr:nvPicPr>
        <xdr:cNvPr id="36" name="Рисунок 34" descr="Bordo U боковое справа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/>
      </xdr:blipFill>
      <xdr:spPr bwMode="auto">
        <a:xfrm>
          <a:off x="4869180" y="40027860"/>
          <a:ext cx="915967" cy="2329991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23</xdr:row>
      <xdr:rowOff>22860</xdr:rowOff>
    </xdr:from>
    <xdr:to>
      <xdr:col>2</xdr:col>
      <xdr:colOff>1348013</xdr:colOff>
      <xdr:row>23</xdr:row>
      <xdr:rowOff>2413635</xdr:rowOff>
    </xdr:to>
    <xdr:pic>
      <xdr:nvPicPr>
        <xdr:cNvPr id="37" name="Рисунок 35" descr="Bordo U боковое слева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/>
      </xdr:blipFill>
      <xdr:spPr bwMode="auto">
        <a:xfrm>
          <a:off x="4678680" y="42451020"/>
          <a:ext cx="936533" cy="2390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7"/>
  <sheetViews>
    <sheetView tabSelected="1" topLeftCell="A22" zoomScale="90" zoomScaleNormal="90" workbookViewId="0">
      <selection activeCell="AX48" sqref="AX48"/>
    </sheetView>
  </sheetViews>
  <sheetFormatPr defaultRowHeight="15" x14ac:dyDescent="0.25"/>
  <cols>
    <col min="1" max="1" width="19.7109375" bestFit="1" customWidth="1"/>
    <col min="2" max="2" width="11" bestFit="1" customWidth="1"/>
    <col min="3" max="3" width="6.85546875" bestFit="1" customWidth="1"/>
    <col min="5" max="5" width="10.42578125" bestFit="1" customWidth="1"/>
    <col min="6" max="6" width="10.140625" bestFit="1" customWidth="1"/>
    <col min="7" max="7" width="15.140625" bestFit="1" customWidth="1"/>
    <col min="8" max="8" width="11" bestFit="1" customWidth="1"/>
    <col min="9" max="9" width="6.85546875" bestFit="1" customWidth="1"/>
    <col min="11" max="11" width="10.85546875" style="1" bestFit="1" customWidth="1"/>
    <col min="12" max="12" width="10.140625" bestFit="1" customWidth="1"/>
    <col min="13" max="13" width="15.140625" bestFit="1" customWidth="1"/>
    <col min="14" max="14" width="11" bestFit="1" customWidth="1"/>
    <col min="15" max="15" width="6.85546875" bestFit="1" customWidth="1"/>
    <col min="17" max="17" width="11.5703125" bestFit="1" customWidth="1"/>
    <col min="18" max="18" width="10.140625" bestFit="1" customWidth="1"/>
    <col min="19" max="19" width="13.85546875" bestFit="1" customWidth="1"/>
    <col min="20" max="20" width="11" bestFit="1" customWidth="1"/>
    <col min="21" max="21" width="6.85546875" bestFit="1" customWidth="1"/>
    <col min="23" max="23" width="10.7109375" bestFit="1" customWidth="1"/>
    <col min="24" max="24" width="10.140625" bestFit="1" customWidth="1"/>
    <col min="25" max="25" width="13.85546875" bestFit="1" customWidth="1"/>
    <col min="26" max="26" width="11" bestFit="1" customWidth="1"/>
    <col min="27" max="27" width="9.42578125" bestFit="1" customWidth="1"/>
    <col min="29" max="29" width="10.85546875" bestFit="1" customWidth="1"/>
    <col min="30" max="30" width="10.140625" bestFit="1" customWidth="1"/>
    <col min="31" max="31" width="15.140625" bestFit="1" customWidth="1"/>
    <col min="32" max="32" width="12" bestFit="1" customWidth="1"/>
    <col min="33" max="34" width="9.42578125" bestFit="1" customWidth="1"/>
    <col min="35" max="35" width="10.7109375" bestFit="1" customWidth="1"/>
    <col min="36" max="36" width="10.140625" bestFit="1" customWidth="1"/>
    <col min="37" max="37" width="16.7109375" bestFit="1" customWidth="1"/>
    <col min="38" max="38" width="12" bestFit="1" customWidth="1"/>
    <col min="39" max="39" width="6.85546875" bestFit="1" customWidth="1"/>
    <col min="40" max="40" width="12.140625" bestFit="1" customWidth="1"/>
    <col min="41" max="41" width="11.42578125" bestFit="1" customWidth="1"/>
    <col min="42" max="42" width="10.140625" bestFit="1" customWidth="1"/>
    <col min="43" max="43" width="16.140625" bestFit="1" customWidth="1"/>
    <col min="44" max="44" width="12" bestFit="1" customWidth="1"/>
    <col min="45" max="45" width="6.85546875" bestFit="1" customWidth="1"/>
    <col min="47" max="47" width="10.85546875" bestFit="1" customWidth="1"/>
    <col min="48" max="48" width="10.140625" bestFit="1" customWidth="1"/>
    <col min="49" max="49" width="16.140625" bestFit="1" customWidth="1"/>
    <col min="50" max="50" width="12" bestFit="1" customWidth="1"/>
    <col min="51" max="51" width="6.85546875" bestFit="1" customWidth="1"/>
    <col min="53" max="53" width="10.7109375" bestFit="1" customWidth="1"/>
    <col min="54" max="54" width="10.140625" bestFit="1" customWidth="1"/>
    <col min="55" max="55" width="16.140625" bestFit="1" customWidth="1"/>
    <col min="56" max="56" width="14.140625" bestFit="1" customWidth="1"/>
    <col min="57" max="57" width="6.85546875" bestFit="1" customWidth="1"/>
    <col min="58" max="58" width="12.140625" bestFit="1" customWidth="1"/>
    <col min="59" max="59" width="10.85546875" bestFit="1" customWidth="1"/>
    <col min="60" max="60" width="10.140625" bestFit="1" customWidth="1"/>
    <col min="61" max="61" width="16.140625" bestFit="1" customWidth="1"/>
    <col min="62" max="62" width="14.140625" bestFit="1" customWidth="1"/>
    <col min="63" max="63" width="6.85546875" bestFit="1" customWidth="1"/>
    <col min="65" max="65" width="8.7109375" bestFit="1" customWidth="1"/>
    <col min="66" max="66" width="9.7109375" bestFit="1" customWidth="1"/>
    <col min="67" max="67" width="16.42578125" bestFit="1" customWidth="1"/>
    <col min="68" max="68" width="14.140625" bestFit="1" customWidth="1"/>
    <col min="72" max="72" width="9.7109375" bestFit="1" customWidth="1"/>
    <col min="73" max="73" width="16.42578125" bestFit="1" customWidth="1"/>
  </cols>
  <sheetData>
    <row r="1" spans="1:73" x14ac:dyDescent="0.25">
      <c r="AA1" s="2"/>
      <c r="AB1" s="2"/>
      <c r="AC1" s="2"/>
      <c r="AD1" s="2"/>
      <c r="AE1" s="2"/>
      <c r="AF1" s="2"/>
      <c r="AJ1" s="2"/>
      <c r="AK1" s="2"/>
      <c r="AL1" s="2"/>
      <c r="AM1" s="2"/>
      <c r="AN1" s="2"/>
      <c r="AO1" s="2"/>
      <c r="AP1" s="2"/>
    </row>
    <row r="2" spans="1:73" ht="28.5" x14ac:dyDescent="0.45">
      <c r="A2" s="3" t="s">
        <v>723</v>
      </c>
      <c r="D2" s="59" t="s">
        <v>709</v>
      </c>
      <c r="K2" s="59" t="s">
        <v>709</v>
      </c>
      <c r="Q2" s="59" t="s">
        <v>709</v>
      </c>
      <c r="V2" s="59" t="s">
        <v>709</v>
      </c>
      <c r="AB2" s="59" t="s">
        <v>709</v>
      </c>
      <c r="AI2" s="59" t="s">
        <v>709</v>
      </c>
      <c r="AK2" s="2"/>
      <c r="AL2" s="2"/>
      <c r="AM2" s="2"/>
      <c r="AN2" s="2"/>
      <c r="AO2" s="59" t="s">
        <v>709</v>
      </c>
      <c r="AU2" s="59" t="s">
        <v>709</v>
      </c>
      <c r="BA2" s="59" t="s">
        <v>709</v>
      </c>
      <c r="BG2" s="59" t="s">
        <v>709</v>
      </c>
    </row>
    <row r="3" spans="1:73" ht="15.75" thickBot="1" x14ac:dyDescent="0.3">
      <c r="L3" s="2"/>
      <c r="M3" s="2"/>
      <c r="N3" s="2"/>
      <c r="R3" s="2"/>
      <c r="AC3" s="3"/>
      <c r="AH3" s="4"/>
    </row>
    <row r="4" spans="1:73" ht="33" thickTop="1" thickBot="1" x14ac:dyDescent="0.3">
      <c r="A4" s="5" t="s">
        <v>0</v>
      </c>
      <c r="B4" s="76" t="s">
        <v>1</v>
      </c>
      <c r="C4" s="77"/>
      <c r="D4" s="77"/>
      <c r="E4" s="77"/>
      <c r="F4" s="78"/>
      <c r="G4" s="79"/>
      <c r="H4" s="76" t="s">
        <v>2</v>
      </c>
      <c r="I4" s="77"/>
      <c r="J4" s="77"/>
      <c r="K4" s="77"/>
      <c r="L4" s="78"/>
      <c r="M4" s="79"/>
      <c r="N4" s="76" t="s">
        <v>3</v>
      </c>
      <c r="O4" s="77"/>
      <c r="P4" s="77"/>
      <c r="Q4" s="77"/>
      <c r="R4" s="78"/>
      <c r="S4" s="79"/>
      <c r="T4" s="76" t="s">
        <v>4</v>
      </c>
      <c r="U4" s="77"/>
      <c r="V4" s="77"/>
      <c r="W4" s="77"/>
      <c r="X4" s="78"/>
      <c r="Y4" s="79"/>
      <c r="Z4" s="76" t="s">
        <v>5</v>
      </c>
      <c r="AA4" s="77"/>
      <c r="AB4" s="77"/>
      <c r="AC4" s="77"/>
      <c r="AD4" s="78"/>
      <c r="AE4" s="79"/>
      <c r="AF4" s="76" t="s">
        <v>6</v>
      </c>
      <c r="AG4" s="77"/>
      <c r="AH4" s="77"/>
      <c r="AI4" s="77"/>
      <c r="AJ4" s="78"/>
      <c r="AK4" s="79"/>
      <c r="AL4" s="76" t="s">
        <v>7</v>
      </c>
      <c r="AM4" s="77"/>
      <c r="AN4" s="77"/>
      <c r="AO4" s="77"/>
      <c r="AP4" s="78"/>
      <c r="AQ4" s="79"/>
      <c r="AR4" s="76" t="s">
        <v>8</v>
      </c>
      <c r="AS4" s="77"/>
      <c r="AT4" s="77"/>
      <c r="AU4" s="77"/>
      <c r="AV4" s="78"/>
      <c r="AW4" s="79"/>
      <c r="AX4" s="76" t="s">
        <v>9</v>
      </c>
      <c r="AY4" s="77"/>
      <c r="AZ4" s="77"/>
      <c r="BA4" s="77"/>
      <c r="BB4" s="78"/>
      <c r="BC4" s="79"/>
      <c r="BD4" s="64" t="s">
        <v>726</v>
      </c>
      <c r="BE4" s="65"/>
      <c r="BF4" s="65"/>
      <c r="BG4" s="65"/>
      <c r="BH4" s="66"/>
      <c r="BI4" s="67"/>
      <c r="BJ4" s="64" t="s">
        <v>727</v>
      </c>
      <c r="BK4" s="65"/>
      <c r="BL4" s="65"/>
      <c r="BM4" s="65"/>
      <c r="BN4" s="66"/>
      <c r="BO4" s="67"/>
      <c r="BP4" s="64" t="s">
        <v>728</v>
      </c>
      <c r="BQ4" s="65"/>
      <c r="BR4" s="65"/>
      <c r="BS4" s="65"/>
      <c r="BT4" s="66"/>
      <c r="BU4" s="67"/>
    </row>
    <row r="5" spans="1:73" ht="46.5" thickTop="1" thickBot="1" x14ac:dyDescent="0.3">
      <c r="A5" s="6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11</v>
      </c>
      <c r="I5" s="7" t="s">
        <v>12</v>
      </c>
      <c r="J5" s="7" t="s">
        <v>13</v>
      </c>
      <c r="K5" s="8" t="s">
        <v>14</v>
      </c>
      <c r="L5" s="9" t="s">
        <v>15</v>
      </c>
      <c r="M5" s="7" t="s">
        <v>16</v>
      </c>
      <c r="N5" s="7" t="s">
        <v>11</v>
      </c>
      <c r="O5" s="7" t="s">
        <v>12</v>
      </c>
      <c r="P5" s="7" t="s">
        <v>13</v>
      </c>
      <c r="Q5" s="7" t="s">
        <v>14</v>
      </c>
      <c r="R5" s="9" t="s">
        <v>15</v>
      </c>
      <c r="S5" s="7" t="s">
        <v>16</v>
      </c>
      <c r="T5" s="7" t="s">
        <v>11</v>
      </c>
      <c r="U5" s="7" t="s">
        <v>12</v>
      </c>
      <c r="V5" s="7" t="s">
        <v>13</v>
      </c>
      <c r="W5" s="7" t="s">
        <v>14</v>
      </c>
      <c r="X5" s="9" t="s">
        <v>15</v>
      </c>
      <c r="Y5" s="7" t="s">
        <v>16</v>
      </c>
      <c r="Z5" s="7" t="s">
        <v>11</v>
      </c>
      <c r="AA5" s="7" t="s">
        <v>12</v>
      </c>
      <c r="AB5" s="7" t="s">
        <v>13</v>
      </c>
      <c r="AC5" s="7" t="s">
        <v>14</v>
      </c>
      <c r="AD5" s="9" t="s">
        <v>15</v>
      </c>
      <c r="AE5" s="7" t="s">
        <v>16</v>
      </c>
      <c r="AF5" s="7" t="s">
        <v>11</v>
      </c>
      <c r="AG5" s="7" t="s">
        <v>12</v>
      </c>
      <c r="AH5" s="7" t="s">
        <v>13</v>
      </c>
      <c r="AI5" s="7" t="s">
        <v>14</v>
      </c>
      <c r="AJ5" s="9" t="s">
        <v>15</v>
      </c>
      <c r="AK5" s="7" t="s">
        <v>16</v>
      </c>
      <c r="AL5" s="7" t="s">
        <v>11</v>
      </c>
      <c r="AM5" s="7" t="s">
        <v>12</v>
      </c>
      <c r="AN5" s="7" t="s">
        <v>13</v>
      </c>
      <c r="AO5" s="7" t="s">
        <v>14</v>
      </c>
      <c r="AP5" s="9" t="s">
        <v>15</v>
      </c>
      <c r="AQ5" s="7" t="s">
        <v>16</v>
      </c>
      <c r="AR5" s="7" t="s">
        <v>11</v>
      </c>
      <c r="AS5" s="7" t="s">
        <v>12</v>
      </c>
      <c r="AT5" s="7" t="s">
        <v>13</v>
      </c>
      <c r="AU5" s="7" t="s">
        <v>14</v>
      </c>
      <c r="AV5" s="9" t="s">
        <v>15</v>
      </c>
      <c r="AW5" s="7" t="s">
        <v>16</v>
      </c>
      <c r="AX5" s="7" t="s">
        <v>11</v>
      </c>
      <c r="AY5" s="7" t="s">
        <v>12</v>
      </c>
      <c r="AZ5" s="7" t="s">
        <v>13</v>
      </c>
      <c r="BA5" s="7" t="s">
        <v>14</v>
      </c>
      <c r="BB5" s="9" t="s">
        <v>15</v>
      </c>
      <c r="BC5" s="7" t="s">
        <v>16</v>
      </c>
      <c r="BD5" s="62" t="s">
        <v>11</v>
      </c>
      <c r="BE5" s="62" t="s">
        <v>12</v>
      </c>
      <c r="BF5" s="62" t="s">
        <v>13</v>
      </c>
      <c r="BG5" s="62" t="s">
        <v>14</v>
      </c>
      <c r="BH5" s="63" t="s">
        <v>15</v>
      </c>
      <c r="BI5" s="62" t="s">
        <v>16</v>
      </c>
      <c r="BJ5" s="62" t="s">
        <v>11</v>
      </c>
      <c r="BK5" s="62" t="s">
        <v>12</v>
      </c>
      <c r="BL5" s="62" t="s">
        <v>13</v>
      </c>
      <c r="BM5" s="62" t="s">
        <v>14</v>
      </c>
      <c r="BN5" s="63" t="s">
        <v>15</v>
      </c>
      <c r="BO5" s="62" t="s">
        <v>16</v>
      </c>
      <c r="BP5" s="62" t="s">
        <v>11</v>
      </c>
      <c r="BQ5" s="62" t="s">
        <v>12</v>
      </c>
      <c r="BR5" s="62" t="s">
        <v>13</v>
      </c>
      <c r="BS5" s="62" t="s">
        <v>14</v>
      </c>
      <c r="BT5" s="63" t="s">
        <v>15</v>
      </c>
      <c r="BU5" s="62" t="s">
        <v>16</v>
      </c>
    </row>
    <row r="6" spans="1:73" ht="15.75" thickBot="1" x14ac:dyDescent="0.3">
      <c r="A6" s="10">
        <v>2</v>
      </c>
      <c r="B6" s="11" t="s">
        <v>17</v>
      </c>
      <c r="C6" s="12">
        <v>3.3</v>
      </c>
      <c r="D6" s="13">
        <v>82</v>
      </c>
      <c r="E6" s="16">
        <f>133*0.5*A6</f>
        <v>133</v>
      </c>
      <c r="F6" s="14">
        <v>10320.6</v>
      </c>
      <c r="G6" s="15" t="s">
        <v>18</v>
      </c>
      <c r="H6" s="11" t="s">
        <v>19</v>
      </c>
      <c r="I6" s="12">
        <v>3.96</v>
      </c>
      <c r="J6" s="13">
        <v>98</v>
      </c>
      <c r="K6" s="16">
        <f>133*0.6*A6</f>
        <v>159.6</v>
      </c>
      <c r="L6" s="14">
        <v>10571.1</v>
      </c>
      <c r="M6" s="15" t="s">
        <v>20</v>
      </c>
      <c r="N6" s="11" t="s">
        <v>21</v>
      </c>
      <c r="O6" s="12">
        <v>4.62</v>
      </c>
      <c r="P6" s="13">
        <v>114</v>
      </c>
      <c r="Q6" s="16">
        <f>133*0.7*A6</f>
        <v>186.2</v>
      </c>
      <c r="R6" s="14">
        <v>10821.6</v>
      </c>
      <c r="S6" s="15" t="s">
        <v>22</v>
      </c>
      <c r="T6" s="11" t="s">
        <v>23</v>
      </c>
      <c r="U6" s="12">
        <v>5.28</v>
      </c>
      <c r="V6" s="13">
        <v>131</v>
      </c>
      <c r="W6" s="16">
        <f>133*0.8*A6</f>
        <v>212.8</v>
      </c>
      <c r="X6" s="14">
        <v>11063.75</v>
      </c>
      <c r="Y6" s="15" t="s">
        <v>24</v>
      </c>
      <c r="Z6" s="11" t="s">
        <v>25</v>
      </c>
      <c r="AA6" s="12">
        <v>5.94</v>
      </c>
      <c r="AB6" s="16">
        <v>147</v>
      </c>
      <c r="AC6" s="16">
        <f>133*0.9*A6</f>
        <v>239.4</v>
      </c>
      <c r="AD6" s="14">
        <v>11314.25</v>
      </c>
      <c r="AE6" s="17" t="s">
        <v>26</v>
      </c>
      <c r="AF6" s="11" t="s">
        <v>27</v>
      </c>
      <c r="AG6" s="12">
        <v>6.6</v>
      </c>
      <c r="AH6" s="13">
        <v>164</v>
      </c>
      <c r="AI6" s="13">
        <f>133*1*A6</f>
        <v>266</v>
      </c>
      <c r="AJ6" s="14">
        <v>11564.75</v>
      </c>
      <c r="AK6" s="17" t="s">
        <v>28</v>
      </c>
      <c r="AL6" s="18" t="s">
        <v>29</v>
      </c>
      <c r="AM6" s="19">
        <v>8.25</v>
      </c>
      <c r="AN6" s="16">
        <v>205</v>
      </c>
      <c r="AO6" s="16">
        <f>133*1.25*A6</f>
        <v>332.5</v>
      </c>
      <c r="AP6" s="14">
        <v>12191</v>
      </c>
      <c r="AQ6" s="17" t="s">
        <v>30</v>
      </c>
      <c r="AR6" s="18" t="s">
        <v>31</v>
      </c>
      <c r="AS6" s="12">
        <v>9.9</v>
      </c>
      <c r="AT6" s="13">
        <v>246</v>
      </c>
      <c r="AU6" s="16">
        <f>133*1.5*A6</f>
        <v>399</v>
      </c>
      <c r="AV6" s="14">
        <v>12808.9</v>
      </c>
      <c r="AW6" s="17" t="s">
        <v>32</v>
      </c>
      <c r="AX6" s="18" t="s">
        <v>33</v>
      </c>
      <c r="AY6" s="12">
        <v>11.55</v>
      </c>
      <c r="AZ6" s="16">
        <v>287</v>
      </c>
      <c r="BA6" s="16">
        <f>133*1.75*A6</f>
        <v>465.5</v>
      </c>
      <c r="BB6" s="14">
        <v>13435.15</v>
      </c>
      <c r="BC6" s="17" t="s">
        <v>34</v>
      </c>
      <c r="BD6" s="18" t="s">
        <v>35</v>
      </c>
      <c r="BE6" s="12">
        <v>13.2</v>
      </c>
      <c r="BF6" s="13">
        <v>328</v>
      </c>
      <c r="BG6" s="13">
        <f t="shared" ref="BG6:BG16" si="0">133*2*A6</f>
        <v>532</v>
      </c>
      <c r="BH6" s="14">
        <v>13577.099999999999</v>
      </c>
      <c r="BI6" s="17" t="s">
        <v>36</v>
      </c>
      <c r="BJ6" s="18" t="s">
        <v>729</v>
      </c>
      <c r="BK6" s="19">
        <v>14.8</v>
      </c>
      <c r="BL6" s="13">
        <v>373</v>
      </c>
      <c r="BM6" s="16">
        <v>598.5</v>
      </c>
      <c r="BN6" s="14">
        <v>14161.599999999999</v>
      </c>
      <c r="BO6" s="17" t="s">
        <v>730</v>
      </c>
      <c r="BP6" s="18" t="s">
        <v>731</v>
      </c>
      <c r="BQ6" s="19">
        <v>16.5</v>
      </c>
      <c r="BR6" s="13">
        <v>328</v>
      </c>
      <c r="BS6" s="16">
        <v>665</v>
      </c>
      <c r="BT6" s="14">
        <v>14746.099999999999</v>
      </c>
      <c r="BU6" s="17" t="s">
        <v>732</v>
      </c>
    </row>
    <row r="7" spans="1:73" ht="15.75" thickBot="1" x14ac:dyDescent="0.3">
      <c r="A7" s="10">
        <v>3</v>
      </c>
      <c r="B7" s="11" t="s">
        <v>37</v>
      </c>
      <c r="C7" s="20">
        <v>4.95</v>
      </c>
      <c r="D7" s="21">
        <v>123</v>
      </c>
      <c r="E7" s="16">
        <f t="shared" ref="E7:E16" si="1">133*0.5*A7</f>
        <v>199.5</v>
      </c>
      <c r="F7" s="14">
        <v>11681.65</v>
      </c>
      <c r="G7" s="15" t="s">
        <v>38</v>
      </c>
      <c r="H7" s="11" t="s">
        <v>39</v>
      </c>
      <c r="I7" s="20">
        <v>5.94</v>
      </c>
      <c r="J7" s="21">
        <v>147</v>
      </c>
      <c r="K7" s="16">
        <f t="shared" ref="K7:K16" si="2">133*0.6*A7</f>
        <v>239.39999999999998</v>
      </c>
      <c r="L7" s="14">
        <v>12057.4</v>
      </c>
      <c r="M7" s="15" t="s">
        <v>40</v>
      </c>
      <c r="N7" s="11" t="s">
        <v>41</v>
      </c>
      <c r="O7" s="20">
        <v>6.93</v>
      </c>
      <c r="P7" s="21">
        <v>171</v>
      </c>
      <c r="Q7" s="16">
        <f t="shared" ref="Q7:Q16" si="3">133*0.7*A7</f>
        <v>279.29999999999995</v>
      </c>
      <c r="R7" s="14">
        <v>12433.15</v>
      </c>
      <c r="S7" s="15" t="s">
        <v>42</v>
      </c>
      <c r="T7" s="11" t="s">
        <v>43</v>
      </c>
      <c r="U7" s="20">
        <v>7.92</v>
      </c>
      <c r="V7" s="21">
        <v>197</v>
      </c>
      <c r="W7" s="16">
        <f t="shared" ref="W7:W16" si="4">133*0.8*A7</f>
        <v>319.20000000000005</v>
      </c>
      <c r="X7" s="14">
        <v>12796.375</v>
      </c>
      <c r="Y7" s="15" t="s">
        <v>44</v>
      </c>
      <c r="Z7" s="11" t="s">
        <v>45</v>
      </c>
      <c r="AA7" s="20">
        <v>8.91</v>
      </c>
      <c r="AB7" s="22">
        <v>220.5</v>
      </c>
      <c r="AC7" s="16">
        <f t="shared" ref="AC7:AC16" si="5">133*0.9*A7</f>
        <v>359.1</v>
      </c>
      <c r="AD7" s="14">
        <v>13172.125</v>
      </c>
      <c r="AE7" s="17" t="s">
        <v>46</v>
      </c>
      <c r="AF7" s="11" t="s">
        <v>47</v>
      </c>
      <c r="AG7" s="20">
        <v>9.9</v>
      </c>
      <c r="AH7" s="21">
        <v>246</v>
      </c>
      <c r="AI7" s="13">
        <f t="shared" ref="AI7:AI16" si="6">133*1*A7</f>
        <v>399</v>
      </c>
      <c r="AJ7" s="14">
        <v>13547.875</v>
      </c>
      <c r="AK7" s="17" t="s">
        <v>48</v>
      </c>
      <c r="AL7" s="18" t="s">
        <v>49</v>
      </c>
      <c r="AM7" s="23">
        <v>12.375</v>
      </c>
      <c r="AN7" s="22">
        <v>307.5</v>
      </c>
      <c r="AO7" s="16">
        <f t="shared" ref="AO7:AO16" si="7">133*1.25*A7</f>
        <v>498.75</v>
      </c>
      <c r="AP7" s="14">
        <v>14487.25</v>
      </c>
      <c r="AQ7" s="17" t="s">
        <v>50</v>
      </c>
      <c r="AR7" s="18" t="s">
        <v>51</v>
      </c>
      <c r="AS7" s="20">
        <v>14.85</v>
      </c>
      <c r="AT7" s="21">
        <v>369</v>
      </c>
      <c r="AU7" s="16">
        <f t="shared" ref="AU7:AU16" si="8">133*1.5*A7</f>
        <v>598.5</v>
      </c>
      <c r="AV7" s="14">
        <v>15414.099999999999</v>
      </c>
      <c r="AW7" s="17" t="s">
        <v>52</v>
      </c>
      <c r="AX7" s="18" t="s">
        <v>53</v>
      </c>
      <c r="AY7" s="20">
        <v>17.324999999999999</v>
      </c>
      <c r="AZ7" s="22">
        <v>430.5</v>
      </c>
      <c r="BA7" s="16">
        <f t="shared" ref="BA7:BA16" si="9">133*1.75*A7</f>
        <v>698.25</v>
      </c>
      <c r="BB7" s="14">
        <v>16353.474999999999</v>
      </c>
      <c r="BC7" s="17" t="s">
        <v>54</v>
      </c>
      <c r="BD7" s="18" t="s">
        <v>55</v>
      </c>
      <c r="BE7" s="20">
        <v>19.8</v>
      </c>
      <c r="BF7" s="21">
        <v>492</v>
      </c>
      <c r="BG7" s="13">
        <f t="shared" si="0"/>
        <v>798</v>
      </c>
      <c r="BH7" s="14">
        <v>17276.149999999998</v>
      </c>
      <c r="BI7" s="17" t="s">
        <v>56</v>
      </c>
      <c r="BJ7" s="18" t="s">
        <v>733</v>
      </c>
      <c r="BK7" s="23">
        <v>22.3</v>
      </c>
      <c r="BL7" s="21">
        <v>640</v>
      </c>
      <c r="BM7" s="16">
        <v>897.75</v>
      </c>
      <c r="BN7" s="14">
        <v>18152.899999999998</v>
      </c>
      <c r="BO7" s="17" t="s">
        <v>734</v>
      </c>
      <c r="BP7" s="18" t="s">
        <v>735</v>
      </c>
      <c r="BQ7" s="23">
        <v>24.7</v>
      </c>
      <c r="BR7" s="21">
        <v>492</v>
      </c>
      <c r="BS7" s="16">
        <v>997.5</v>
      </c>
      <c r="BT7" s="14">
        <v>19029.649999999998</v>
      </c>
      <c r="BU7" s="17" t="s">
        <v>736</v>
      </c>
    </row>
    <row r="8" spans="1:73" ht="15.75" thickBot="1" x14ac:dyDescent="0.3">
      <c r="A8" s="10">
        <v>4</v>
      </c>
      <c r="B8" s="11" t="s">
        <v>57</v>
      </c>
      <c r="C8" s="20">
        <v>6.6</v>
      </c>
      <c r="D8" s="21">
        <v>164</v>
      </c>
      <c r="E8" s="16">
        <f t="shared" si="1"/>
        <v>266</v>
      </c>
      <c r="F8" s="14">
        <v>13042.699999999999</v>
      </c>
      <c r="G8" s="15" t="s">
        <v>58</v>
      </c>
      <c r="H8" s="11" t="s">
        <v>59</v>
      </c>
      <c r="I8" s="20">
        <v>7.92</v>
      </c>
      <c r="J8" s="21">
        <v>196</v>
      </c>
      <c r="K8" s="16">
        <f t="shared" si="2"/>
        <v>319.2</v>
      </c>
      <c r="L8" s="14">
        <v>13543.699999999999</v>
      </c>
      <c r="M8" s="15" t="s">
        <v>60</v>
      </c>
      <c r="N8" s="11" t="s">
        <v>61</v>
      </c>
      <c r="O8" s="20">
        <v>9.24</v>
      </c>
      <c r="P8" s="21">
        <v>228</v>
      </c>
      <c r="Q8" s="16">
        <f t="shared" si="3"/>
        <v>372.4</v>
      </c>
      <c r="R8" s="14">
        <v>14044.699999999999</v>
      </c>
      <c r="S8" s="15" t="s">
        <v>62</v>
      </c>
      <c r="T8" s="11" t="s">
        <v>63</v>
      </c>
      <c r="U8" s="20">
        <v>10.56</v>
      </c>
      <c r="V8" s="21">
        <v>262</v>
      </c>
      <c r="W8" s="16">
        <f t="shared" si="4"/>
        <v>425.6</v>
      </c>
      <c r="X8" s="14">
        <v>14529</v>
      </c>
      <c r="Y8" s="15" t="s">
        <v>64</v>
      </c>
      <c r="Z8" s="11" t="s">
        <v>65</v>
      </c>
      <c r="AA8" s="20">
        <v>11.88</v>
      </c>
      <c r="AB8" s="22">
        <v>294</v>
      </c>
      <c r="AC8" s="16">
        <f t="shared" si="5"/>
        <v>478.8</v>
      </c>
      <c r="AD8" s="14">
        <v>15030</v>
      </c>
      <c r="AE8" s="17" t="s">
        <v>66</v>
      </c>
      <c r="AF8" s="11" t="s">
        <v>67</v>
      </c>
      <c r="AG8" s="20">
        <v>13.2</v>
      </c>
      <c r="AH8" s="21">
        <v>328</v>
      </c>
      <c r="AI8" s="13">
        <f t="shared" si="6"/>
        <v>532</v>
      </c>
      <c r="AJ8" s="14">
        <v>15531</v>
      </c>
      <c r="AK8" s="17" t="s">
        <v>68</v>
      </c>
      <c r="AL8" s="18" t="s">
        <v>69</v>
      </c>
      <c r="AM8" s="23">
        <v>16.5</v>
      </c>
      <c r="AN8" s="22">
        <v>410</v>
      </c>
      <c r="AO8" s="16">
        <f t="shared" si="7"/>
        <v>665</v>
      </c>
      <c r="AP8" s="14">
        <v>16783.5</v>
      </c>
      <c r="AQ8" s="17" t="s">
        <v>70</v>
      </c>
      <c r="AR8" s="18" t="s">
        <v>71</v>
      </c>
      <c r="AS8" s="20">
        <v>19.8</v>
      </c>
      <c r="AT8" s="21">
        <v>492</v>
      </c>
      <c r="AU8" s="16">
        <f t="shared" si="8"/>
        <v>798</v>
      </c>
      <c r="AV8" s="14">
        <v>18019.3</v>
      </c>
      <c r="AW8" s="17" t="s">
        <v>72</v>
      </c>
      <c r="AX8" s="18" t="s">
        <v>73</v>
      </c>
      <c r="AY8" s="20">
        <v>23.1</v>
      </c>
      <c r="AZ8" s="22">
        <v>574</v>
      </c>
      <c r="BA8" s="16">
        <f t="shared" si="9"/>
        <v>931</v>
      </c>
      <c r="BB8" s="14">
        <v>19271.8</v>
      </c>
      <c r="BC8" s="17" t="s">
        <v>74</v>
      </c>
      <c r="BD8" s="18" t="s">
        <v>75</v>
      </c>
      <c r="BE8" s="20">
        <v>26.4</v>
      </c>
      <c r="BF8" s="21">
        <v>656</v>
      </c>
      <c r="BG8" s="13">
        <f t="shared" si="0"/>
        <v>1064</v>
      </c>
      <c r="BH8" s="14">
        <v>20975.200000000001</v>
      </c>
      <c r="BI8" s="17" t="s">
        <v>76</v>
      </c>
      <c r="BJ8" s="18" t="s">
        <v>737</v>
      </c>
      <c r="BK8" s="19">
        <v>29.8</v>
      </c>
      <c r="BL8" s="21">
        <v>852</v>
      </c>
      <c r="BM8" s="16">
        <v>1197</v>
      </c>
      <c r="BN8" s="14">
        <v>22144.2</v>
      </c>
      <c r="BO8" s="17" t="s">
        <v>738</v>
      </c>
      <c r="BP8" s="18" t="s">
        <v>739</v>
      </c>
      <c r="BQ8" s="23">
        <v>33</v>
      </c>
      <c r="BR8" s="21">
        <v>656</v>
      </c>
      <c r="BS8" s="16">
        <v>1330</v>
      </c>
      <c r="BT8" s="14">
        <v>23313.200000000001</v>
      </c>
      <c r="BU8" s="17" t="s">
        <v>740</v>
      </c>
    </row>
    <row r="9" spans="1:73" ht="15.75" thickBot="1" x14ac:dyDescent="0.3">
      <c r="A9" s="10">
        <v>5</v>
      </c>
      <c r="B9" s="11" t="s">
        <v>77</v>
      </c>
      <c r="C9" s="20">
        <v>8.25</v>
      </c>
      <c r="D9" s="21">
        <v>205</v>
      </c>
      <c r="E9" s="16">
        <f t="shared" si="1"/>
        <v>332.5</v>
      </c>
      <c r="F9" s="14">
        <v>14403.75</v>
      </c>
      <c r="G9" s="15" t="s">
        <v>78</v>
      </c>
      <c r="H9" s="11" t="s">
        <v>79</v>
      </c>
      <c r="I9" s="20">
        <v>9.9</v>
      </c>
      <c r="J9" s="21">
        <v>245</v>
      </c>
      <c r="K9" s="16">
        <f t="shared" si="2"/>
        <v>399</v>
      </c>
      <c r="L9" s="14">
        <v>15030</v>
      </c>
      <c r="M9" s="15" t="s">
        <v>80</v>
      </c>
      <c r="N9" s="11" t="s">
        <v>81</v>
      </c>
      <c r="O9" s="20">
        <v>11.55</v>
      </c>
      <c r="P9" s="21">
        <v>285</v>
      </c>
      <c r="Q9" s="16">
        <f t="shared" si="3"/>
        <v>465.5</v>
      </c>
      <c r="R9" s="14">
        <v>15656.25</v>
      </c>
      <c r="S9" s="15" t="s">
        <v>82</v>
      </c>
      <c r="T9" s="11" t="s">
        <v>83</v>
      </c>
      <c r="U9" s="20">
        <v>13.2</v>
      </c>
      <c r="V9" s="21">
        <v>328</v>
      </c>
      <c r="W9" s="16">
        <f t="shared" si="4"/>
        <v>532</v>
      </c>
      <c r="X9" s="14">
        <v>16261.625</v>
      </c>
      <c r="Y9" s="15" t="s">
        <v>84</v>
      </c>
      <c r="Z9" s="11" t="s">
        <v>85</v>
      </c>
      <c r="AA9" s="20">
        <v>14.85</v>
      </c>
      <c r="AB9" s="22">
        <v>367.5</v>
      </c>
      <c r="AC9" s="16">
        <f t="shared" si="5"/>
        <v>598.5</v>
      </c>
      <c r="AD9" s="14">
        <v>16887.875</v>
      </c>
      <c r="AE9" s="17" t="s">
        <v>86</v>
      </c>
      <c r="AF9" s="11" t="s">
        <v>87</v>
      </c>
      <c r="AG9" s="20">
        <v>16.5</v>
      </c>
      <c r="AH9" s="21">
        <v>410</v>
      </c>
      <c r="AI9" s="13">
        <f t="shared" si="6"/>
        <v>665</v>
      </c>
      <c r="AJ9" s="14">
        <v>17514.125</v>
      </c>
      <c r="AK9" s="17" t="s">
        <v>88</v>
      </c>
      <c r="AL9" s="18" t="s">
        <v>89</v>
      </c>
      <c r="AM9" s="23">
        <v>20.625</v>
      </c>
      <c r="AN9" s="22">
        <v>512.5</v>
      </c>
      <c r="AO9" s="16">
        <f t="shared" si="7"/>
        <v>831.25</v>
      </c>
      <c r="AP9" s="14">
        <v>19079.75</v>
      </c>
      <c r="AQ9" s="17" t="s">
        <v>90</v>
      </c>
      <c r="AR9" s="18" t="s">
        <v>91</v>
      </c>
      <c r="AS9" s="20">
        <v>24.75</v>
      </c>
      <c r="AT9" s="21">
        <v>615</v>
      </c>
      <c r="AU9" s="16">
        <f t="shared" si="8"/>
        <v>997.5</v>
      </c>
      <c r="AV9" s="14">
        <v>20624.5</v>
      </c>
      <c r="AW9" s="17" t="s">
        <v>92</v>
      </c>
      <c r="AX9" s="18" t="s">
        <v>93</v>
      </c>
      <c r="AY9" s="20">
        <v>28.875</v>
      </c>
      <c r="AZ9" s="22">
        <v>717.5</v>
      </c>
      <c r="BA9" s="16">
        <f t="shared" si="9"/>
        <v>1163.75</v>
      </c>
      <c r="BB9" s="14">
        <v>22190.125</v>
      </c>
      <c r="BC9" s="17" t="s">
        <v>94</v>
      </c>
      <c r="BD9" s="18" t="s">
        <v>95</v>
      </c>
      <c r="BE9" s="20">
        <v>33</v>
      </c>
      <c r="BF9" s="21">
        <v>820</v>
      </c>
      <c r="BG9" s="13">
        <f t="shared" si="0"/>
        <v>1330</v>
      </c>
      <c r="BH9" s="14">
        <v>24674.25</v>
      </c>
      <c r="BI9" s="17" t="s">
        <v>96</v>
      </c>
      <c r="BJ9" s="18" t="s">
        <v>741</v>
      </c>
      <c r="BK9" s="23">
        <v>37.1</v>
      </c>
      <c r="BL9" s="21">
        <v>1066</v>
      </c>
      <c r="BM9" s="16">
        <v>1496.25</v>
      </c>
      <c r="BN9" s="14">
        <v>26135.5</v>
      </c>
      <c r="BO9" s="17" t="s">
        <v>742</v>
      </c>
      <c r="BP9" s="18" t="s">
        <v>743</v>
      </c>
      <c r="BQ9" s="23">
        <v>41.2</v>
      </c>
      <c r="BR9" s="21">
        <v>820</v>
      </c>
      <c r="BS9" s="16">
        <v>1662.5</v>
      </c>
      <c r="BT9" s="14">
        <v>27596.75</v>
      </c>
      <c r="BU9" s="17" t="s">
        <v>744</v>
      </c>
    </row>
    <row r="10" spans="1:73" ht="15.75" thickBot="1" x14ac:dyDescent="0.3">
      <c r="A10" s="10">
        <v>6</v>
      </c>
      <c r="B10" s="11" t="s">
        <v>97</v>
      </c>
      <c r="C10" s="20">
        <v>9.9</v>
      </c>
      <c r="D10" s="21">
        <v>246</v>
      </c>
      <c r="E10" s="16">
        <f t="shared" si="1"/>
        <v>399</v>
      </c>
      <c r="F10" s="14">
        <v>15764.8</v>
      </c>
      <c r="G10" s="15" t="s">
        <v>98</v>
      </c>
      <c r="H10" s="11" t="s">
        <v>99</v>
      </c>
      <c r="I10" s="20">
        <v>11.88</v>
      </c>
      <c r="J10" s="21">
        <v>294</v>
      </c>
      <c r="K10" s="16">
        <f t="shared" si="2"/>
        <v>478.79999999999995</v>
      </c>
      <c r="L10" s="14">
        <v>16516.3</v>
      </c>
      <c r="M10" s="15" t="s">
        <v>100</v>
      </c>
      <c r="N10" s="11" t="s">
        <v>101</v>
      </c>
      <c r="O10" s="20">
        <v>13.86</v>
      </c>
      <c r="P10" s="21">
        <v>342</v>
      </c>
      <c r="Q10" s="16">
        <f t="shared" si="3"/>
        <v>558.59999999999991</v>
      </c>
      <c r="R10" s="14">
        <v>17267.8</v>
      </c>
      <c r="S10" s="15" t="s">
        <v>102</v>
      </c>
      <c r="T10" s="11" t="s">
        <v>103</v>
      </c>
      <c r="U10" s="20">
        <v>15.84</v>
      </c>
      <c r="V10" s="21">
        <v>393</v>
      </c>
      <c r="W10" s="16">
        <f t="shared" si="4"/>
        <v>638.40000000000009</v>
      </c>
      <c r="X10" s="14">
        <v>17994.25</v>
      </c>
      <c r="Y10" s="15" t="s">
        <v>104</v>
      </c>
      <c r="Z10" s="11" t="s">
        <v>105</v>
      </c>
      <c r="AA10" s="20">
        <v>17.82</v>
      </c>
      <c r="AB10" s="22">
        <v>441</v>
      </c>
      <c r="AC10" s="16">
        <f t="shared" si="5"/>
        <v>718.2</v>
      </c>
      <c r="AD10" s="14">
        <v>18745.75</v>
      </c>
      <c r="AE10" s="17" t="s">
        <v>106</v>
      </c>
      <c r="AF10" s="11" t="s">
        <v>107</v>
      </c>
      <c r="AG10" s="20">
        <v>19.8</v>
      </c>
      <c r="AH10" s="21">
        <v>492</v>
      </c>
      <c r="AI10" s="13">
        <f t="shared" si="6"/>
        <v>798</v>
      </c>
      <c r="AJ10" s="14">
        <v>19497.25</v>
      </c>
      <c r="AK10" s="17" t="s">
        <v>108</v>
      </c>
      <c r="AL10" s="18" t="s">
        <v>109</v>
      </c>
      <c r="AM10" s="23">
        <v>24.75</v>
      </c>
      <c r="AN10" s="22">
        <v>615</v>
      </c>
      <c r="AO10" s="16">
        <f t="shared" si="7"/>
        <v>997.5</v>
      </c>
      <c r="AP10" s="14">
        <v>21376</v>
      </c>
      <c r="AQ10" s="17" t="s">
        <v>110</v>
      </c>
      <c r="AR10" s="18" t="s">
        <v>111</v>
      </c>
      <c r="AS10" s="20">
        <v>29.7</v>
      </c>
      <c r="AT10" s="21">
        <v>738</v>
      </c>
      <c r="AU10" s="16">
        <f t="shared" si="8"/>
        <v>1197</v>
      </c>
      <c r="AV10" s="14">
        <v>23229.7</v>
      </c>
      <c r="AW10" s="17" t="s">
        <v>112</v>
      </c>
      <c r="AX10" s="18" t="s">
        <v>113</v>
      </c>
      <c r="AY10" s="20">
        <v>34.65</v>
      </c>
      <c r="AZ10" s="22">
        <v>861</v>
      </c>
      <c r="BA10" s="16">
        <f t="shared" si="9"/>
        <v>1396.5</v>
      </c>
      <c r="BB10" s="14">
        <v>25108.45</v>
      </c>
      <c r="BC10" s="17" t="s">
        <v>114</v>
      </c>
      <c r="BD10" s="18" t="s">
        <v>724</v>
      </c>
      <c r="BE10" s="20">
        <v>39.6</v>
      </c>
      <c r="BF10" s="21">
        <v>984</v>
      </c>
      <c r="BG10" s="13">
        <f t="shared" si="0"/>
        <v>1596</v>
      </c>
      <c r="BH10" s="14">
        <v>28373.3</v>
      </c>
      <c r="BI10" s="17" t="s">
        <v>115</v>
      </c>
      <c r="BJ10" s="18" t="s">
        <v>745</v>
      </c>
      <c r="BK10" s="19">
        <v>44.5</v>
      </c>
      <c r="BL10" s="21">
        <v>1280</v>
      </c>
      <c r="BM10" s="16">
        <v>1795.5</v>
      </c>
      <c r="BN10" s="14">
        <v>30126.799999999999</v>
      </c>
      <c r="BO10" s="17" t="s">
        <v>746</v>
      </c>
      <c r="BP10" s="18" t="s">
        <v>747</v>
      </c>
      <c r="BQ10" s="19">
        <v>49.45</v>
      </c>
      <c r="BR10" s="21">
        <v>984</v>
      </c>
      <c r="BS10" s="16">
        <v>1995</v>
      </c>
      <c r="BT10" s="14">
        <v>31880.3</v>
      </c>
      <c r="BU10" s="17" t="s">
        <v>748</v>
      </c>
    </row>
    <row r="11" spans="1:73" ht="15.75" thickBot="1" x14ac:dyDescent="0.3">
      <c r="A11" s="10">
        <v>7</v>
      </c>
      <c r="B11" s="11" t="s">
        <v>116</v>
      </c>
      <c r="C11" s="20">
        <v>11.55</v>
      </c>
      <c r="D11" s="21">
        <v>287</v>
      </c>
      <c r="E11" s="16">
        <f t="shared" si="1"/>
        <v>465.5</v>
      </c>
      <c r="F11" s="14">
        <v>17125.849999999999</v>
      </c>
      <c r="G11" s="15" t="s">
        <v>117</v>
      </c>
      <c r="H11" s="11" t="s">
        <v>118</v>
      </c>
      <c r="I11" s="20">
        <v>13.86</v>
      </c>
      <c r="J11" s="21">
        <v>343</v>
      </c>
      <c r="K11" s="16">
        <f t="shared" si="2"/>
        <v>558.6</v>
      </c>
      <c r="L11" s="14">
        <v>18002.599999999999</v>
      </c>
      <c r="M11" s="15" t="s">
        <v>119</v>
      </c>
      <c r="N11" s="11" t="s">
        <v>120</v>
      </c>
      <c r="O11" s="20">
        <v>16.170000000000002</v>
      </c>
      <c r="P11" s="21">
        <v>399</v>
      </c>
      <c r="Q11" s="16">
        <f t="shared" si="3"/>
        <v>651.69999999999993</v>
      </c>
      <c r="R11" s="14">
        <v>18879.349999999999</v>
      </c>
      <c r="S11" s="15" t="s">
        <v>121</v>
      </c>
      <c r="T11" s="11" t="s">
        <v>122</v>
      </c>
      <c r="U11" s="20">
        <v>18.48</v>
      </c>
      <c r="V11" s="21">
        <v>459</v>
      </c>
      <c r="W11" s="16">
        <f t="shared" si="4"/>
        <v>744.80000000000007</v>
      </c>
      <c r="X11" s="14">
        <v>19726.875</v>
      </c>
      <c r="Y11" s="15" t="s">
        <v>123</v>
      </c>
      <c r="Z11" s="11" t="s">
        <v>124</v>
      </c>
      <c r="AA11" s="20">
        <v>20.79</v>
      </c>
      <c r="AB11" s="22">
        <v>514.5</v>
      </c>
      <c r="AC11" s="16">
        <f t="shared" si="5"/>
        <v>837.9</v>
      </c>
      <c r="AD11" s="14">
        <v>20603.625</v>
      </c>
      <c r="AE11" s="17" t="s">
        <v>125</v>
      </c>
      <c r="AF11" s="11" t="s">
        <v>126</v>
      </c>
      <c r="AG11" s="20">
        <v>23.1</v>
      </c>
      <c r="AH11" s="21">
        <v>574</v>
      </c>
      <c r="AI11" s="13">
        <f t="shared" si="6"/>
        <v>931</v>
      </c>
      <c r="AJ11" s="14">
        <v>21480.375</v>
      </c>
      <c r="AK11" s="17" t="s">
        <v>127</v>
      </c>
      <c r="AL11" s="18" t="s">
        <v>128</v>
      </c>
      <c r="AM11" s="23">
        <v>28.875</v>
      </c>
      <c r="AN11" s="22">
        <v>717.5</v>
      </c>
      <c r="AO11" s="16">
        <f t="shared" si="7"/>
        <v>1163.75</v>
      </c>
      <c r="AP11" s="14">
        <v>23672.25</v>
      </c>
      <c r="AQ11" s="17" t="s">
        <v>129</v>
      </c>
      <c r="AR11" s="18" t="s">
        <v>130</v>
      </c>
      <c r="AS11" s="20">
        <v>34.65</v>
      </c>
      <c r="AT11" s="21">
        <v>861</v>
      </c>
      <c r="AU11" s="16">
        <f t="shared" si="8"/>
        <v>1396.5</v>
      </c>
      <c r="AV11" s="14">
        <v>25834.899999999998</v>
      </c>
      <c r="AW11" s="17" t="s">
        <v>131</v>
      </c>
      <c r="AX11" s="18" t="s">
        <v>132</v>
      </c>
      <c r="AY11" s="20">
        <v>40.424999999999997</v>
      </c>
      <c r="AZ11" s="22">
        <v>1004.5</v>
      </c>
      <c r="BA11" s="16">
        <f t="shared" si="9"/>
        <v>1629.25</v>
      </c>
      <c r="BB11" s="14">
        <v>28026.774999999998</v>
      </c>
      <c r="BC11" s="17" t="s">
        <v>133</v>
      </c>
      <c r="BD11" s="18" t="s">
        <v>134</v>
      </c>
      <c r="BE11" s="20">
        <v>46.2</v>
      </c>
      <c r="BF11" s="21">
        <v>1148</v>
      </c>
      <c r="BG11" s="13">
        <f t="shared" si="0"/>
        <v>1862</v>
      </c>
      <c r="BH11" s="14">
        <v>32072.35</v>
      </c>
      <c r="BI11" s="17" t="s">
        <v>135</v>
      </c>
      <c r="BJ11" s="18" t="s">
        <v>749</v>
      </c>
      <c r="BK11" s="19">
        <v>51.96</v>
      </c>
      <c r="BL11" s="21">
        <v>1493</v>
      </c>
      <c r="BM11" s="16">
        <v>2094.75</v>
      </c>
      <c r="BN11" s="14">
        <v>34118.1</v>
      </c>
      <c r="BO11" s="17" t="s">
        <v>750</v>
      </c>
      <c r="BP11" s="18" t="s">
        <v>751</v>
      </c>
      <c r="BQ11" s="23">
        <v>57.69</v>
      </c>
      <c r="BR11" s="21">
        <v>1148</v>
      </c>
      <c r="BS11" s="16">
        <v>2327.5</v>
      </c>
      <c r="BT11" s="14">
        <v>36163.85</v>
      </c>
      <c r="BU11" s="17" t="s">
        <v>752</v>
      </c>
    </row>
    <row r="12" spans="1:73" ht="15.75" thickBot="1" x14ac:dyDescent="0.3">
      <c r="A12" s="10">
        <v>8</v>
      </c>
      <c r="B12" s="11" t="s">
        <v>136</v>
      </c>
      <c r="C12" s="20">
        <v>13.2</v>
      </c>
      <c r="D12" s="21">
        <v>328</v>
      </c>
      <c r="E12" s="16">
        <f t="shared" si="1"/>
        <v>532</v>
      </c>
      <c r="F12" s="14">
        <v>18486.899999999998</v>
      </c>
      <c r="G12" s="15" t="s">
        <v>137</v>
      </c>
      <c r="H12" s="11" t="s">
        <v>138</v>
      </c>
      <c r="I12" s="20">
        <v>15.84</v>
      </c>
      <c r="J12" s="21">
        <v>392</v>
      </c>
      <c r="K12" s="16">
        <f t="shared" si="2"/>
        <v>638.4</v>
      </c>
      <c r="L12" s="14">
        <v>19488.899999999998</v>
      </c>
      <c r="M12" s="15" t="s">
        <v>139</v>
      </c>
      <c r="N12" s="11" t="s">
        <v>140</v>
      </c>
      <c r="O12" s="20">
        <v>18.48</v>
      </c>
      <c r="P12" s="21">
        <v>456</v>
      </c>
      <c r="Q12" s="16">
        <f t="shared" si="3"/>
        <v>744.8</v>
      </c>
      <c r="R12" s="14">
        <v>20490.899999999998</v>
      </c>
      <c r="S12" s="15" t="s">
        <v>141</v>
      </c>
      <c r="T12" s="11" t="s">
        <v>142</v>
      </c>
      <c r="U12" s="20">
        <v>21.12</v>
      </c>
      <c r="V12" s="21">
        <v>524</v>
      </c>
      <c r="W12" s="16">
        <f t="shared" si="4"/>
        <v>851.2</v>
      </c>
      <c r="X12" s="14">
        <v>21459.5</v>
      </c>
      <c r="Y12" s="15" t="s">
        <v>143</v>
      </c>
      <c r="Z12" s="11" t="s">
        <v>144</v>
      </c>
      <c r="AA12" s="20">
        <v>23.76</v>
      </c>
      <c r="AB12" s="22">
        <v>588</v>
      </c>
      <c r="AC12" s="16">
        <f t="shared" si="5"/>
        <v>957.6</v>
      </c>
      <c r="AD12" s="14">
        <v>22461.5</v>
      </c>
      <c r="AE12" s="17" t="s">
        <v>145</v>
      </c>
      <c r="AF12" s="11" t="s">
        <v>146</v>
      </c>
      <c r="AG12" s="20">
        <v>26.4</v>
      </c>
      <c r="AH12" s="21">
        <v>656</v>
      </c>
      <c r="AI12" s="13">
        <f t="shared" si="6"/>
        <v>1064</v>
      </c>
      <c r="AJ12" s="14">
        <v>23463.5</v>
      </c>
      <c r="AK12" s="17" t="s">
        <v>147</v>
      </c>
      <c r="AL12" s="18" t="s">
        <v>148</v>
      </c>
      <c r="AM12" s="23">
        <v>33</v>
      </c>
      <c r="AN12" s="22">
        <v>820</v>
      </c>
      <c r="AO12" s="16">
        <f t="shared" si="7"/>
        <v>1330</v>
      </c>
      <c r="AP12" s="14">
        <v>25968.5</v>
      </c>
      <c r="AQ12" s="17" t="s">
        <v>149</v>
      </c>
      <c r="AR12" s="18" t="s">
        <v>150</v>
      </c>
      <c r="AS12" s="20">
        <v>39.6</v>
      </c>
      <c r="AT12" s="21">
        <v>984</v>
      </c>
      <c r="AU12" s="16">
        <f t="shared" si="8"/>
        <v>1596</v>
      </c>
      <c r="AV12" s="14">
        <v>28440.1</v>
      </c>
      <c r="AW12" s="17" t="s">
        <v>151</v>
      </c>
      <c r="AX12" s="18" t="s">
        <v>152</v>
      </c>
      <c r="AY12" s="20">
        <v>46.2</v>
      </c>
      <c r="AZ12" s="22">
        <v>1214</v>
      </c>
      <c r="BA12" s="16">
        <f t="shared" si="9"/>
        <v>1862</v>
      </c>
      <c r="BB12" s="14">
        <v>30945.1</v>
      </c>
      <c r="BC12" s="17" t="s">
        <v>153</v>
      </c>
      <c r="BD12" s="18" t="s">
        <v>154</v>
      </c>
      <c r="BE12" s="20">
        <v>52.8</v>
      </c>
      <c r="BF12" s="21">
        <v>1312</v>
      </c>
      <c r="BG12" s="13">
        <f t="shared" si="0"/>
        <v>2128</v>
      </c>
      <c r="BH12" s="14">
        <v>35771.4</v>
      </c>
      <c r="BI12" s="17" t="s">
        <v>155</v>
      </c>
      <c r="BJ12" s="18" t="s">
        <v>753</v>
      </c>
      <c r="BK12" s="23">
        <v>59.38</v>
      </c>
      <c r="BL12" s="21">
        <v>1705</v>
      </c>
      <c r="BM12" s="16">
        <v>2394</v>
      </c>
      <c r="BN12" s="14">
        <v>38109.4</v>
      </c>
      <c r="BO12" s="17" t="s">
        <v>754</v>
      </c>
      <c r="BP12" s="18" t="s">
        <v>755</v>
      </c>
      <c r="BQ12" s="23">
        <v>65.930000000000007</v>
      </c>
      <c r="BR12" s="21">
        <v>1312</v>
      </c>
      <c r="BS12" s="16">
        <v>2660</v>
      </c>
      <c r="BT12" s="14">
        <v>40447.4</v>
      </c>
      <c r="BU12" s="17" t="s">
        <v>756</v>
      </c>
    </row>
    <row r="13" spans="1:73" ht="15.75" thickBot="1" x14ac:dyDescent="0.3">
      <c r="A13" s="10">
        <v>9</v>
      </c>
      <c r="B13" s="11" t="s">
        <v>156</v>
      </c>
      <c r="C13" s="20">
        <v>14.85</v>
      </c>
      <c r="D13" s="21">
        <v>369</v>
      </c>
      <c r="E13" s="16">
        <f t="shared" si="1"/>
        <v>598.5</v>
      </c>
      <c r="F13" s="14">
        <v>19847.95</v>
      </c>
      <c r="G13" s="15" t="s">
        <v>157</v>
      </c>
      <c r="H13" s="11" t="s">
        <v>158</v>
      </c>
      <c r="I13" s="20">
        <v>17.82</v>
      </c>
      <c r="J13" s="21">
        <v>441</v>
      </c>
      <c r="K13" s="16">
        <f t="shared" si="2"/>
        <v>718.19999999999993</v>
      </c>
      <c r="L13" s="14">
        <v>20975.200000000001</v>
      </c>
      <c r="M13" s="15" t="s">
        <v>159</v>
      </c>
      <c r="N13" s="11" t="s">
        <v>160</v>
      </c>
      <c r="O13" s="20">
        <v>20.79</v>
      </c>
      <c r="P13" s="21">
        <v>513</v>
      </c>
      <c r="Q13" s="16">
        <f t="shared" si="3"/>
        <v>837.9</v>
      </c>
      <c r="R13" s="14">
        <v>22102.45</v>
      </c>
      <c r="S13" s="15" t="s">
        <v>161</v>
      </c>
      <c r="T13" s="11" t="s">
        <v>162</v>
      </c>
      <c r="U13" s="20">
        <v>23.76</v>
      </c>
      <c r="V13" s="21">
        <v>590</v>
      </c>
      <c r="W13" s="16">
        <f t="shared" si="4"/>
        <v>957.6</v>
      </c>
      <c r="X13" s="14">
        <v>23192.125</v>
      </c>
      <c r="Y13" s="15" t="s">
        <v>163</v>
      </c>
      <c r="Z13" s="11" t="s">
        <v>164</v>
      </c>
      <c r="AA13" s="20">
        <v>26.73</v>
      </c>
      <c r="AB13" s="22">
        <v>661.5</v>
      </c>
      <c r="AC13" s="16">
        <f t="shared" si="5"/>
        <v>1077.3</v>
      </c>
      <c r="AD13" s="14">
        <v>24319.375</v>
      </c>
      <c r="AE13" s="17" t="s">
        <v>165</v>
      </c>
      <c r="AF13" s="11" t="s">
        <v>166</v>
      </c>
      <c r="AG13" s="20">
        <v>29.7</v>
      </c>
      <c r="AH13" s="21">
        <v>738</v>
      </c>
      <c r="AI13" s="13">
        <f t="shared" si="6"/>
        <v>1197</v>
      </c>
      <c r="AJ13" s="14">
        <v>25446.625</v>
      </c>
      <c r="AK13" s="17" t="s">
        <v>167</v>
      </c>
      <c r="AL13" s="18" t="s">
        <v>168</v>
      </c>
      <c r="AM13" s="23">
        <v>37.125</v>
      </c>
      <c r="AN13" s="22">
        <v>922.5</v>
      </c>
      <c r="AO13" s="16">
        <f t="shared" si="7"/>
        <v>1496.25</v>
      </c>
      <c r="AP13" s="14">
        <v>28264.75</v>
      </c>
      <c r="AQ13" s="17" t="s">
        <v>169</v>
      </c>
      <c r="AR13" s="18" t="s">
        <v>170</v>
      </c>
      <c r="AS13" s="20">
        <v>44.55</v>
      </c>
      <c r="AT13" s="21">
        <v>1107</v>
      </c>
      <c r="AU13" s="16">
        <f t="shared" si="8"/>
        <v>1795.5</v>
      </c>
      <c r="AV13" s="14">
        <v>31045.3</v>
      </c>
      <c r="AW13" s="17" t="s">
        <v>171</v>
      </c>
      <c r="AX13" s="18" t="s">
        <v>172</v>
      </c>
      <c r="AY13" s="20">
        <v>51.975000000000001</v>
      </c>
      <c r="AZ13" s="24" t="s">
        <v>173</v>
      </c>
      <c r="BA13" s="16">
        <f t="shared" si="9"/>
        <v>2094.75</v>
      </c>
      <c r="BB13" s="14">
        <v>33863.424999999996</v>
      </c>
      <c r="BC13" s="17" t="s">
        <v>174</v>
      </c>
      <c r="BD13" s="18" t="s">
        <v>175</v>
      </c>
      <c r="BE13" s="20">
        <v>59.4</v>
      </c>
      <c r="BF13" s="24" t="s">
        <v>173</v>
      </c>
      <c r="BG13" s="13">
        <f t="shared" si="0"/>
        <v>2394</v>
      </c>
      <c r="BH13" s="14">
        <v>39470.449999999997</v>
      </c>
      <c r="BI13" s="17" t="s">
        <v>176</v>
      </c>
      <c r="BJ13" s="18" t="s">
        <v>757</v>
      </c>
      <c r="BK13" s="19">
        <v>66.8</v>
      </c>
      <c r="BL13" s="24" t="s">
        <v>173</v>
      </c>
      <c r="BM13" s="16">
        <v>2693.25</v>
      </c>
      <c r="BN13" s="14">
        <v>42100.7</v>
      </c>
      <c r="BO13" s="17" t="s">
        <v>758</v>
      </c>
      <c r="BP13" s="18" t="s">
        <v>759</v>
      </c>
      <c r="BQ13" s="23">
        <v>74.17</v>
      </c>
      <c r="BR13" s="24" t="s">
        <v>173</v>
      </c>
      <c r="BS13" s="16">
        <v>2992.5</v>
      </c>
      <c r="BT13" s="14">
        <v>44730.95</v>
      </c>
      <c r="BU13" s="17" t="s">
        <v>760</v>
      </c>
    </row>
    <row r="14" spans="1:73" ht="15.75" thickBot="1" x14ac:dyDescent="0.3">
      <c r="A14" s="10">
        <v>10</v>
      </c>
      <c r="B14" s="11" t="s">
        <v>177</v>
      </c>
      <c r="C14" s="20">
        <v>16.5</v>
      </c>
      <c r="D14" s="21">
        <v>410</v>
      </c>
      <c r="E14" s="16">
        <f t="shared" si="1"/>
        <v>665</v>
      </c>
      <c r="F14" s="14">
        <v>21209</v>
      </c>
      <c r="G14" s="15" t="s">
        <v>178</v>
      </c>
      <c r="H14" s="11" t="s">
        <v>179</v>
      </c>
      <c r="I14" s="20">
        <v>19.8</v>
      </c>
      <c r="J14" s="21">
        <v>490</v>
      </c>
      <c r="K14" s="16">
        <f t="shared" si="2"/>
        <v>798</v>
      </c>
      <c r="L14" s="14">
        <v>22461.5</v>
      </c>
      <c r="M14" s="15" t="s">
        <v>180</v>
      </c>
      <c r="N14" s="11" t="s">
        <v>181</v>
      </c>
      <c r="O14" s="20">
        <v>23.1</v>
      </c>
      <c r="P14" s="21">
        <v>570</v>
      </c>
      <c r="Q14" s="16">
        <f t="shared" si="3"/>
        <v>931</v>
      </c>
      <c r="R14" s="14">
        <v>23714</v>
      </c>
      <c r="S14" s="15" t="s">
        <v>182</v>
      </c>
      <c r="T14" s="11" t="s">
        <v>183</v>
      </c>
      <c r="U14" s="20">
        <v>26.4</v>
      </c>
      <c r="V14" s="21">
        <v>655</v>
      </c>
      <c r="W14" s="16">
        <f t="shared" si="4"/>
        <v>1064</v>
      </c>
      <c r="X14" s="14">
        <v>24924.75</v>
      </c>
      <c r="Y14" s="15" t="s">
        <v>184</v>
      </c>
      <c r="Z14" s="11" t="s">
        <v>185</v>
      </c>
      <c r="AA14" s="20">
        <v>29.7</v>
      </c>
      <c r="AB14" s="22">
        <v>735</v>
      </c>
      <c r="AC14" s="16">
        <f t="shared" si="5"/>
        <v>1197</v>
      </c>
      <c r="AD14" s="14">
        <v>26177.25</v>
      </c>
      <c r="AE14" s="17" t="s">
        <v>186</v>
      </c>
      <c r="AF14" s="11" t="s">
        <v>187</v>
      </c>
      <c r="AG14" s="20">
        <v>33</v>
      </c>
      <c r="AH14" s="21">
        <v>820</v>
      </c>
      <c r="AI14" s="13">
        <f t="shared" si="6"/>
        <v>1330</v>
      </c>
      <c r="AJ14" s="14">
        <v>27429.75</v>
      </c>
      <c r="AK14" s="17" t="s">
        <v>188</v>
      </c>
      <c r="AL14" s="18" t="s">
        <v>189</v>
      </c>
      <c r="AM14" s="23">
        <v>41.25</v>
      </c>
      <c r="AN14" s="22">
        <v>1025</v>
      </c>
      <c r="AO14" s="16">
        <f t="shared" si="7"/>
        <v>1662.5</v>
      </c>
      <c r="AP14" s="14">
        <v>30561</v>
      </c>
      <c r="AQ14" s="17" t="s">
        <v>190</v>
      </c>
      <c r="AR14" s="18" t="s">
        <v>191</v>
      </c>
      <c r="AS14" s="20">
        <v>49.5</v>
      </c>
      <c r="AT14" s="21">
        <v>1273</v>
      </c>
      <c r="AU14" s="16">
        <f t="shared" si="8"/>
        <v>1995</v>
      </c>
      <c r="AV14" s="14">
        <v>33650.5</v>
      </c>
      <c r="AW14" s="17" t="s">
        <v>192</v>
      </c>
      <c r="AX14" s="18" t="s">
        <v>193</v>
      </c>
      <c r="AY14" s="20">
        <v>57.75</v>
      </c>
      <c r="AZ14" s="24" t="s">
        <v>173</v>
      </c>
      <c r="BA14" s="16">
        <f t="shared" si="9"/>
        <v>2327.5</v>
      </c>
      <c r="BB14" s="14">
        <v>36781.75</v>
      </c>
      <c r="BC14" s="17" t="s">
        <v>194</v>
      </c>
      <c r="BD14" s="18" t="s">
        <v>195</v>
      </c>
      <c r="BE14" s="20">
        <v>66</v>
      </c>
      <c r="BF14" s="24" t="s">
        <v>173</v>
      </c>
      <c r="BG14" s="13">
        <f t="shared" si="0"/>
        <v>2660</v>
      </c>
      <c r="BH14" s="14">
        <v>43169.5</v>
      </c>
      <c r="BI14" s="17" t="s">
        <v>196</v>
      </c>
      <c r="BJ14" s="18" t="s">
        <v>761</v>
      </c>
      <c r="BK14" s="23">
        <v>74.22</v>
      </c>
      <c r="BL14" s="24" t="s">
        <v>173</v>
      </c>
      <c r="BM14" s="16">
        <v>2992.5</v>
      </c>
      <c r="BN14" s="14">
        <v>46092</v>
      </c>
      <c r="BO14" s="17" t="s">
        <v>762</v>
      </c>
      <c r="BP14" s="18" t="s">
        <v>763</v>
      </c>
      <c r="BQ14" s="19">
        <v>82.41</v>
      </c>
      <c r="BR14" s="24" t="s">
        <v>173</v>
      </c>
      <c r="BS14" s="16">
        <v>3325</v>
      </c>
      <c r="BT14" s="14">
        <v>49014.5</v>
      </c>
      <c r="BU14" s="17" t="s">
        <v>764</v>
      </c>
    </row>
    <row r="15" spans="1:73" ht="15.75" thickBot="1" x14ac:dyDescent="0.3">
      <c r="A15" s="10">
        <v>11</v>
      </c>
      <c r="B15" s="11" t="s">
        <v>197</v>
      </c>
      <c r="C15" s="20">
        <v>18.149999999999999</v>
      </c>
      <c r="D15" s="21">
        <v>451</v>
      </c>
      <c r="E15" s="16">
        <f t="shared" si="1"/>
        <v>731.5</v>
      </c>
      <c r="F15" s="14">
        <v>22570.05</v>
      </c>
      <c r="G15" s="15" t="s">
        <v>198</v>
      </c>
      <c r="H15" s="11" t="s">
        <v>199</v>
      </c>
      <c r="I15" s="20">
        <v>21.78</v>
      </c>
      <c r="J15" s="21">
        <v>539</v>
      </c>
      <c r="K15" s="16">
        <f t="shared" si="2"/>
        <v>877.8</v>
      </c>
      <c r="L15" s="14">
        <v>23947.8</v>
      </c>
      <c r="M15" s="15" t="s">
        <v>200</v>
      </c>
      <c r="N15" s="11" t="s">
        <v>201</v>
      </c>
      <c r="O15" s="20">
        <v>25.41</v>
      </c>
      <c r="P15" s="21">
        <v>627</v>
      </c>
      <c r="Q15" s="16">
        <f t="shared" si="3"/>
        <v>1024.0999999999999</v>
      </c>
      <c r="R15" s="14">
        <v>25325.55</v>
      </c>
      <c r="S15" s="15" t="s">
        <v>202</v>
      </c>
      <c r="T15" s="11" t="s">
        <v>203</v>
      </c>
      <c r="U15" s="20">
        <v>29.04</v>
      </c>
      <c r="V15" s="21">
        <v>721</v>
      </c>
      <c r="W15" s="16">
        <f t="shared" si="4"/>
        <v>1170.4000000000001</v>
      </c>
      <c r="X15" s="14">
        <v>26657.375</v>
      </c>
      <c r="Y15" s="15" t="s">
        <v>204</v>
      </c>
      <c r="Z15" s="11" t="s">
        <v>205</v>
      </c>
      <c r="AA15" s="20">
        <v>32.67</v>
      </c>
      <c r="AB15" s="22">
        <v>808.5</v>
      </c>
      <c r="AC15" s="16">
        <f t="shared" si="5"/>
        <v>1316.7</v>
      </c>
      <c r="AD15" s="14">
        <v>28035.125</v>
      </c>
      <c r="AE15" s="17" t="s">
        <v>206</v>
      </c>
      <c r="AF15" s="11" t="s">
        <v>207</v>
      </c>
      <c r="AG15" s="20">
        <v>36.299999999999997</v>
      </c>
      <c r="AH15" s="21">
        <v>902</v>
      </c>
      <c r="AI15" s="13">
        <f t="shared" si="6"/>
        <v>1463</v>
      </c>
      <c r="AJ15" s="14">
        <v>29412.875</v>
      </c>
      <c r="AK15" s="17" t="s">
        <v>208</v>
      </c>
      <c r="AL15" s="18" t="s">
        <v>209</v>
      </c>
      <c r="AM15" s="23">
        <v>45.375</v>
      </c>
      <c r="AN15" s="22">
        <v>1127.5</v>
      </c>
      <c r="AO15" s="16">
        <f t="shared" si="7"/>
        <v>1828.75</v>
      </c>
      <c r="AP15" s="14">
        <v>32857.25</v>
      </c>
      <c r="AQ15" s="17" t="s">
        <v>210</v>
      </c>
      <c r="AR15" s="18" t="s">
        <v>211</v>
      </c>
      <c r="AS15" s="20">
        <v>54.45</v>
      </c>
      <c r="AT15" s="24" t="s">
        <v>173</v>
      </c>
      <c r="AU15" s="16">
        <f t="shared" si="8"/>
        <v>2194.5</v>
      </c>
      <c r="AV15" s="14">
        <v>36255.699999999997</v>
      </c>
      <c r="AW15" s="17" t="s">
        <v>212</v>
      </c>
      <c r="AX15" s="18" t="s">
        <v>213</v>
      </c>
      <c r="AY15" s="20">
        <v>63.524999999999999</v>
      </c>
      <c r="AZ15" s="24" t="s">
        <v>173</v>
      </c>
      <c r="BA15" s="16">
        <f t="shared" si="9"/>
        <v>2560.25</v>
      </c>
      <c r="BB15" s="14">
        <v>39700.074999999997</v>
      </c>
      <c r="BC15" s="17" t="s">
        <v>214</v>
      </c>
      <c r="BD15" s="18" t="s">
        <v>765</v>
      </c>
      <c r="BE15" s="20">
        <v>72.599999999999994</v>
      </c>
      <c r="BF15" s="24" t="s">
        <v>173</v>
      </c>
      <c r="BG15" s="13">
        <f t="shared" si="0"/>
        <v>2926</v>
      </c>
      <c r="BH15" s="14">
        <v>46868.549999999996</v>
      </c>
      <c r="BI15" s="25" t="s">
        <v>215</v>
      </c>
      <c r="BJ15" s="18" t="s">
        <v>766</v>
      </c>
      <c r="BK15" s="19">
        <v>81.64</v>
      </c>
      <c r="BL15" s="24" t="s">
        <v>173</v>
      </c>
      <c r="BM15" s="16">
        <v>3291.75</v>
      </c>
      <c r="BN15" s="14">
        <v>50083.299999999996</v>
      </c>
      <c r="BO15" s="25" t="s">
        <v>767</v>
      </c>
      <c r="BP15" s="18" t="s">
        <v>768</v>
      </c>
      <c r="BQ15" s="23">
        <v>90.65</v>
      </c>
      <c r="BR15" s="24" t="s">
        <v>173</v>
      </c>
      <c r="BS15" s="16">
        <v>3657.5</v>
      </c>
      <c r="BT15" s="14">
        <v>53298.049999999996</v>
      </c>
      <c r="BU15" s="25" t="s">
        <v>769</v>
      </c>
    </row>
    <row r="16" spans="1:73" ht="15.75" thickBot="1" x14ac:dyDescent="0.3">
      <c r="A16" s="26">
        <v>12</v>
      </c>
      <c r="B16" s="11" t="s">
        <v>216</v>
      </c>
      <c r="C16" s="20">
        <v>19.8</v>
      </c>
      <c r="D16" s="21">
        <v>492</v>
      </c>
      <c r="E16" s="16">
        <f t="shared" si="1"/>
        <v>798</v>
      </c>
      <c r="F16" s="14">
        <v>23931.1</v>
      </c>
      <c r="G16" s="15" t="s">
        <v>217</v>
      </c>
      <c r="H16" s="11" t="s">
        <v>218</v>
      </c>
      <c r="I16" s="20">
        <v>23.76</v>
      </c>
      <c r="J16" s="21">
        <v>588</v>
      </c>
      <c r="K16" s="16">
        <f t="shared" si="2"/>
        <v>957.59999999999991</v>
      </c>
      <c r="L16" s="14">
        <v>25434.1</v>
      </c>
      <c r="M16" s="15" t="s">
        <v>219</v>
      </c>
      <c r="N16" s="11" t="s">
        <v>220</v>
      </c>
      <c r="O16" s="20">
        <v>27.72</v>
      </c>
      <c r="P16" s="21">
        <v>684</v>
      </c>
      <c r="Q16" s="16">
        <f t="shared" si="3"/>
        <v>1117.1999999999998</v>
      </c>
      <c r="R16" s="14">
        <v>26937.1</v>
      </c>
      <c r="S16" s="15" t="s">
        <v>221</v>
      </c>
      <c r="T16" s="11" t="s">
        <v>222</v>
      </c>
      <c r="U16" s="20">
        <v>31.68</v>
      </c>
      <c r="V16" s="21">
        <v>786</v>
      </c>
      <c r="W16" s="16">
        <f t="shared" si="4"/>
        <v>1276.8000000000002</v>
      </c>
      <c r="X16" s="14">
        <v>28390</v>
      </c>
      <c r="Y16" s="15" t="s">
        <v>223</v>
      </c>
      <c r="Z16" s="11" t="s">
        <v>224</v>
      </c>
      <c r="AA16" s="20">
        <v>35.64</v>
      </c>
      <c r="AB16" s="22">
        <v>882</v>
      </c>
      <c r="AC16" s="16">
        <f t="shared" si="5"/>
        <v>1436.4</v>
      </c>
      <c r="AD16" s="14">
        <v>29893</v>
      </c>
      <c r="AE16" s="17" t="s">
        <v>225</v>
      </c>
      <c r="AF16" s="27" t="s">
        <v>226</v>
      </c>
      <c r="AG16" s="20">
        <v>39.6</v>
      </c>
      <c r="AH16" s="21">
        <v>984</v>
      </c>
      <c r="AI16" s="13">
        <f t="shared" si="6"/>
        <v>1596</v>
      </c>
      <c r="AJ16" s="14">
        <v>31396</v>
      </c>
      <c r="AK16" s="17" t="s">
        <v>227</v>
      </c>
      <c r="AL16" s="18" t="s">
        <v>228</v>
      </c>
      <c r="AM16" s="23">
        <v>49.5</v>
      </c>
      <c r="AN16" s="22">
        <v>1230</v>
      </c>
      <c r="AO16" s="16">
        <f t="shared" si="7"/>
        <v>1995</v>
      </c>
      <c r="AP16" s="14">
        <v>35153.5</v>
      </c>
      <c r="AQ16" s="17" t="s">
        <v>229</v>
      </c>
      <c r="AR16" s="18" t="s">
        <v>230</v>
      </c>
      <c r="AS16" s="20">
        <v>59.4</v>
      </c>
      <c r="AT16" s="24" t="s">
        <v>173</v>
      </c>
      <c r="AU16" s="16">
        <f t="shared" si="8"/>
        <v>2394</v>
      </c>
      <c r="AV16" s="14">
        <v>38860.9</v>
      </c>
      <c r="AW16" s="17" t="s">
        <v>231</v>
      </c>
      <c r="AX16" s="18" t="s">
        <v>232</v>
      </c>
      <c r="AY16" s="20">
        <v>76.44</v>
      </c>
      <c r="AZ16" s="24" t="s">
        <v>173</v>
      </c>
      <c r="BA16" s="16">
        <f t="shared" si="9"/>
        <v>2793</v>
      </c>
      <c r="BB16" s="14">
        <v>42618.400000000001</v>
      </c>
      <c r="BC16" s="17" t="s">
        <v>233</v>
      </c>
      <c r="BD16" s="18" t="s">
        <v>770</v>
      </c>
      <c r="BE16" s="20">
        <v>79.599999999999994</v>
      </c>
      <c r="BF16" s="24" t="s">
        <v>173</v>
      </c>
      <c r="BG16" s="13">
        <f t="shared" si="0"/>
        <v>3192</v>
      </c>
      <c r="BH16" s="14">
        <v>50567.6</v>
      </c>
      <c r="BI16" s="25" t="s">
        <v>234</v>
      </c>
      <c r="BJ16" s="18" t="s">
        <v>771</v>
      </c>
      <c r="BK16" s="19">
        <v>89.06</v>
      </c>
      <c r="BL16" s="24" t="s">
        <v>173</v>
      </c>
      <c r="BM16" s="16">
        <v>3591</v>
      </c>
      <c r="BN16" s="14">
        <v>54074.6</v>
      </c>
      <c r="BO16" s="25" t="s">
        <v>772</v>
      </c>
      <c r="BP16" s="18" t="s">
        <v>773</v>
      </c>
      <c r="BQ16" s="23">
        <v>98.89</v>
      </c>
      <c r="BR16" s="24" t="s">
        <v>173</v>
      </c>
      <c r="BS16" s="16">
        <v>3990</v>
      </c>
      <c r="BT16" s="14">
        <v>57581.599999999999</v>
      </c>
      <c r="BU16" s="25" t="s">
        <v>774</v>
      </c>
    </row>
    <row r="17" spans="1:73" ht="15.75" thickTop="1" x14ac:dyDescent="0.25"/>
    <row r="18" spans="1:73" ht="28.5" x14ac:dyDescent="0.45">
      <c r="D18" s="59" t="s">
        <v>686</v>
      </c>
      <c r="J18" s="59" t="s">
        <v>686</v>
      </c>
      <c r="P18" s="59" t="s">
        <v>686</v>
      </c>
      <c r="V18" s="59" t="s">
        <v>686</v>
      </c>
      <c r="AA18" s="59" t="s">
        <v>686</v>
      </c>
      <c r="AI18" s="59" t="s">
        <v>686</v>
      </c>
      <c r="AO18" s="59" t="s">
        <v>686</v>
      </c>
      <c r="AU18" s="59" t="s">
        <v>686</v>
      </c>
      <c r="AW18" s="28"/>
      <c r="BA18" s="59" t="s">
        <v>686</v>
      </c>
      <c r="BG18" s="59" t="s">
        <v>686</v>
      </c>
    </row>
    <row r="19" spans="1:73" ht="15.75" thickBot="1" x14ac:dyDescent="0.3"/>
    <row r="20" spans="1:73" ht="33" thickTop="1" thickBot="1" x14ac:dyDescent="0.3">
      <c r="A20" s="5" t="s">
        <v>235</v>
      </c>
      <c r="B20" s="76" t="s">
        <v>1</v>
      </c>
      <c r="C20" s="77"/>
      <c r="D20" s="77"/>
      <c r="E20" s="77"/>
      <c r="F20" s="78"/>
      <c r="G20" s="79"/>
      <c r="H20" s="76" t="s">
        <v>2</v>
      </c>
      <c r="I20" s="77"/>
      <c r="J20" s="77"/>
      <c r="K20" s="77"/>
      <c r="L20" s="78"/>
      <c r="M20" s="79"/>
      <c r="N20" s="76" t="s">
        <v>3</v>
      </c>
      <c r="O20" s="77"/>
      <c r="P20" s="77"/>
      <c r="Q20" s="77"/>
      <c r="R20" s="78"/>
      <c r="S20" s="79"/>
      <c r="T20" s="80" t="s">
        <v>4</v>
      </c>
      <c r="U20" s="81"/>
      <c r="V20" s="81"/>
      <c r="W20" s="81"/>
      <c r="X20" s="81"/>
      <c r="Y20" s="82"/>
      <c r="Z20" s="76" t="s">
        <v>5</v>
      </c>
      <c r="AA20" s="77"/>
      <c r="AB20" s="77"/>
      <c r="AC20" s="77"/>
      <c r="AD20" s="78"/>
      <c r="AE20" s="79"/>
      <c r="AF20" s="76" t="s">
        <v>6</v>
      </c>
      <c r="AG20" s="77"/>
      <c r="AH20" s="77"/>
      <c r="AI20" s="77"/>
      <c r="AJ20" s="78"/>
      <c r="AK20" s="79"/>
      <c r="AL20" s="76" t="s">
        <v>7</v>
      </c>
      <c r="AM20" s="77"/>
      <c r="AN20" s="77"/>
      <c r="AO20" s="77"/>
      <c r="AP20" s="78"/>
      <c r="AQ20" s="79"/>
      <c r="AR20" s="80" t="s">
        <v>8</v>
      </c>
      <c r="AS20" s="81"/>
      <c r="AT20" s="81"/>
      <c r="AU20" s="81"/>
      <c r="AV20" s="81"/>
      <c r="AW20" s="82"/>
      <c r="AX20" s="76" t="s">
        <v>9</v>
      </c>
      <c r="AY20" s="77"/>
      <c r="AZ20" s="77"/>
      <c r="BA20" s="77"/>
      <c r="BB20" s="78"/>
      <c r="BC20" s="79"/>
      <c r="BD20" s="64" t="s">
        <v>726</v>
      </c>
      <c r="BE20" s="65"/>
      <c r="BF20" s="65"/>
      <c r="BG20" s="65"/>
      <c r="BH20" s="66"/>
      <c r="BI20" s="67"/>
      <c r="BJ20" s="64" t="s">
        <v>727</v>
      </c>
      <c r="BK20" s="65"/>
      <c r="BL20" s="65"/>
      <c r="BM20" s="65"/>
      <c r="BN20" s="66"/>
      <c r="BO20" s="67"/>
      <c r="BP20" s="64" t="s">
        <v>728</v>
      </c>
      <c r="BQ20" s="65"/>
      <c r="BR20" s="65"/>
      <c r="BS20" s="65"/>
      <c r="BT20" s="66"/>
      <c r="BU20" s="67"/>
    </row>
    <row r="21" spans="1:73" ht="46.5" thickTop="1" thickBot="1" x14ac:dyDescent="0.3">
      <c r="A21" s="6" t="s">
        <v>236</v>
      </c>
      <c r="B21" s="7" t="s">
        <v>11</v>
      </c>
      <c r="C21" s="7" t="s">
        <v>12</v>
      </c>
      <c r="D21" s="7" t="s">
        <v>13</v>
      </c>
      <c r="E21" s="7" t="s">
        <v>14</v>
      </c>
      <c r="F21" s="9" t="s">
        <v>15</v>
      </c>
      <c r="G21" s="7" t="s">
        <v>16</v>
      </c>
      <c r="H21" s="7" t="s">
        <v>11</v>
      </c>
      <c r="I21" s="7" t="s">
        <v>12</v>
      </c>
      <c r="J21" s="7" t="s">
        <v>13</v>
      </c>
      <c r="K21" s="7" t="s">
        <v>14</v>
      </c>
      <c r="L21" s="9" t="s">
        <v>15</v>
      </c>
      <c r="M21" s="7" t="s">
        <v>16</v>
      </c>
      <c r="N21" s="7" t="s">
        <v>11</v>
      </c>
      <c r="O21" s="7" t="s">
        <v>12</v>
      </c>
      <c r="P21" s="7" t="s">
        <v>13</v>
      </c>
      <c r="Q21" s="7" t="s">
        <v>14</v>
      </c>
      <c r="R21" s="9" t="s">
        <v>15</v>
      </c>
      <c r="S21" s="7" t="s">
        <v>16</v>
      </c>
      <c r="T21" s="7" t="s">
        <v>11</v>
      </c>
      <c r="U21" s="7" t="s">
        <v>12</v>
      </c>
      <c r="V21" s="7" t="s">
        <v>13</v>
      </c>
      <c r="W21" s="7" t="s">
        <v>14</v>
      </c>
      <c r="X21" s="9" t="s">
        <v>15</v>
      </c>
      <c r="Y21" s="7" t="s">
        <v>16</v>
      </c>
      <c r="Z21" s="7" t="s">
        <v>11</v>
      </c>
      <c r="AA21" s="7" t="s">
        <v>12</v>
      </c>
      <c r="AB21" s="7" t="s">
        <v>13</v>
      </c>
      <c r="AC21" s="7" t="s">
        <v>14</v>
      </c>
      <c r="AD21" s="9" t="s">
        <v>15</v>
      </c>
      <c r="AE21" s="7" t="s">
        <v>16</v>
      </c>
      <c r="AF21" s="7" t="s">
        <v>11</v>
      </c>
      <c r="AG21" s="7" t="s">
        <v>12</v>
      </c>
      <c r="AH21" s="7" t="s">
        <v>13</v>
      </c>
      <c r="AI21" s="7" t="s">
        <v>14</v>
      </c>
      <c r="AJ21" s="9" t="s">
        <v>15</v>
      </c>
      <c r="AK21" s="7" t="s">
        <v>16</v>
      </c>
      <c r="AL21" s="7" t="s">
        <v>11</v>
      </c>
      <c r="AM21" s="7" t="s">
        <v>12</v>
      </c>
      <c r="AN21" s="7" t="s">
        <v>13</v>
      </c>
      <c r="AO21" s="7" t="s">
        <v>14</v>
      </c>
      <c r="AP21" s="9" t="s">
        <v>15</v>
      </c>
      <c r="AQ21" s="7" t="s">
        <v>16</v>
      </c>
      <c r="AR21" s="7" t="s">
        <v>11</v>
      </c>
      <c r="AS21" s="7" t="s">
        <v>12</v>
      </c>
      <c r="AT21" s="7" t="s">
        <v>13</v>
      </c>
      <c r="AU21" s="7" t="s">
        <v>14</v>
      </c>
      <c r="AV21" s="9" t="s">
        <v>15</v>
      </c>
      <c r="AW21" s="7" t="s">
        <v>16</v>
      </c>
      <c r="AX21" s="7" t="s">
        <v>11</v>
      </c>
      <c r="AY21" s="7" t="s">
        <v>12</v>
      </c>
      <c r="AZ21" s="7" t="s">
        <v>13</v>
      </c>
      <c r="BA21" s="7" t="s">
        <v>14</v>
      </c>
      <c r="BB21" s="9" t="s">
        <v>15</v>
      </c>
      <c r="BC21" s="7" t="s">
        <v>16</v>
      </c>
      <c r="BD21" s="62" t="s">
        <v>11</v>
      </c>
      <c r="BE21" s="62" t="s">
        <v>12</v>
      </c>
      <c r="BF21" s="62" t="s">
        <v>13</v>
      </c>
      <c r="BG21" s="62" t="s">
        <v>14</v>
      </c>
      <c r="BH21" s="63" t="s">
        <v>15</v>
      </c>
      <c r="BI21" s="62" t="s">
        <v>16</v>
      </c>
      <c r="BJ21" s="62" t="s">
        <v>11</v>
      </c>
      <c r="BK21" s="62" t="s">
        <v>12</v>
      </c>
      <c r="BL21" s="62" t="s">
        <v>13</v>
      </c>
      <c r="BM21" s="62" t="s">
        <v>14</v>
      </c>
      <c r="BN21" s="63" t="s">
        <v>15</v>
      </c>
      <c r="BO21" s="62" t="s">
        <v>16</v>
      </c>
      <c r="BP21" s="62" t="s">
        <v>11</v>
      </c>
      <c r="BQ21" s="62" t="s">
        <v>12</v>
      </c>
      <c r="BR21" s="62" t="s">
        <v>13</v>
      </c>
      <c r="BS21" s="62" t="s">
        <v>14</v>
      </c>
      <c r="BT21" s="63" t="s">
        <v>15</v>
      </c>
      <c r="BU21" s="62" t="s">
        <v>16</v>
      </c>
    </row>
    <row r="22" spans="1:73" ht="15.75" thickBot="1" x14ac:dyDescent="0.3">
      <c r="A22" s="10">
        <v>2</v>
      </c>
      <c r="B22" s="11" t="s">
        <v>237</v>
      </c>
      <c r="C22" s="12">
        <v>3.3</v>
      </c>
      <c r="D22" s="13">
        <v>82</v>
      </c>
      <c r="E22" s="16">
        <f>133*0.5*A22</f>
        <v>133</v>
      </c>
      <c r="F22" s="14">
        <v>10320.6</v>
      </c>
      <c r="G22" s="15" t="s">
        <v>238</v>
      </c>
      <c r="H22" s="11" t="s">
        <v>239</v>
      </c>
      <c r="I22" s="12">
        <v>3.96</v>
      </c>
      <c r="J22" s="13">
        <v>98</v>
      </c>
      <c r="K22" s="16">
        <f>133*0.6*A22</f>
        <v>159.6</v>
      </c>
      <c r="L22" s="14">
        <v>10571.1</v>
      </c>
      <c r="M22" s="15" t="s">
        <v>240</v>
      </c>
      <c r="N22" s="11" t="s">
        <v>241</v>
      </c>
      <c r="O22" s="12">
        <v>4.62</v>
      </c>
      <c r="P22" s="13">
        <v>114</v>
      </c>
      <c r="Q22" s="16">
        <f>133*0.7*A22</f>
        <v>186.2</v>
      </c>
      <c r="R22" s="14">
        <v>10821.6</v>
      </c>
      <c r="S22" s="15" t="s">
        <v>242</v>
      </c>
      <c r="T22" s="11" t="s">
        <v>243</v>
      </c>
      <c r="U22" s="12">
        <v>5.28</v>
      </c>
      <c r="V22" s="13">
        <v>131</v>
      </c>
      <c r="W22" s="16">
        <f>133*0.8*A22</f>
        <v>212.8</v>
      </c>
      <c r="X22" s="14">
        <v>11063.75</v>
      </c>
      <c r="Y22" s="15" t="s">
        <v>244</v>
      </c>
      <c r="Z22" s="11" t="s">
        <v>245</v>
      </c>
      <c r="AA22" s="12">
        <v>5.94</v>
      </c>
      <c r="AB22" s="13">
        <v>147</v>
      </c>
      <c r="AC22" s="16">
        <f>133*0.9*A22</f>
        <v>239.4</v>
      </c>
      <c r="AD22" s="14">
        <v>11314.25</v>
      </c>
      <c r="AE22" s="15" t="s">
        <v>246</v>
      </c>
      <c r="AF22" s="11" t="s">
        <v>247</v>
      </c>
      <c r="AG22" s="12">
        <v>6.6</v>
      </c>
      <c r="AH22" s="13">
        <v>164</v>
      </c>
      <c r="AI22" s="13">
        <f>133*1*A22</f>
        <v>266</v>
      </c>
      <c r="AJ22" s="14">
        <v>11564.75</v>
      </c>
      <c r="AK22" s="15" t="s">
        <v>248</v>
      </c>
      <c r="AL22" s="11" t="s">
        <v>249</v>
      </c>
      <c r="AM22" s="12">
        <v>8.25</v>
      </c>
      <c r="AN22" s="16">
        <v>205</v>
      </c>
      <c r="AO22" s="16">
        <f>133*1.25*A22</f>
        <v>332.5</v>
      </c>
      <c r="AP22" s="14">
        <v>12191</v>
      </c>
      <c r="AQ22" s="15" t="s">
        <v>250</v>
      </c>
      <c r="AR22" s="11" t="s">
        <v>251</v>
      </c>
      <c r="AS22" s="12">
        <v>10.79</v>
      </c>
      <c r="AT22" s="13">
        <v>253</v>
      </c>
      <c r="AU22" s="16">
        <f>133*1.5*A22</f>
        <v>399</v>
      </c>
      <c r="AV22" s="14">
        <v>12808.9</v>
      </c>
      <c r="AW22" s="15" t="s">
        <v>252</v>
      </c>
      <c r="AX22" s="11" t="s">
        <v>253</v>
      </c>
      <c r="AY22" s="12">
        <v>12.74</v>
      </c>
      <c r="AZ22" s="16">
        <v>302</v>
      </c>
      <c r="BA22" s="16">
        <f>133*1.75*A22</f>
        <v>465.5</v>
      </c>
      <c r="BB22" s="14">
        <v>13435.15</v>
      </c>
      <c r="BC22" s="15" t="s">
        <v>254</v>
      </c>
      <c r="BD22" s="11" t="s">
        <v>775</v>
      </c>
      <c r="BE22" s="12">
        <v>13.2</v>
      </c>
      <c r="BF22" s="13">
        <v>335</v>
      </c>
      <c r="BG22" s="13">
        <f t="shared" ref="BG22:BG32" si="10">133*2*A22</f>
        <v>532</v>
      </c>
      <c r="BH22" s="14">
        <v>13577.099999999999</v>
      </c>
      <c r="BI22" s="15" t="s">
        <v>255</v>
      </c>
      <c r="BJ22" s="11" t="s">
        <v>776</v>
      </c>
      <c r="BK22" s="19">
        <v>14.8</v>
      </c>
      <c r="BL22" s="13">
        <v>335</v>
      </c>
      <c r="BM22" s="16">
        <v>598.5</v>
      </c>
      <c r="BN22" s="14">
        <v>14161.599999999999</v>
      </c>
      <c r="BO22" s="15" t="s">
        <v>777</v>
      </c>
      <c r="BP22" s="11" t="s">
        <v>778</v>
      </c>
      <c r="BQ22" s="19">
        <v>16.5</v>
      </c>
      <c r="BR22" s="13">
        <v>335</v>
      </c>
      <c r="BS22" s="16">
        <v>665</v>
      </c>
      <c r="BT22" s="14">
        <v>14746.099999999999</v>
      </c>
      <c r="BU22" s="15" t="s">
        <v>779</v>
      </c>
    </row>
    <row r="23" spans="1:73" ht="15.75" thickBot="1" x14ac:dyDescent="0.3">
      <c r="A23" s="10">
        <v>3</v>
      </c>
      <c r="B23" s="11" t="s">
        <v>256</v>
      </c>
      <c r="C23" s="20">
        <v>4.95</v>
      </c>
      <c r="D23" s="21">
        <v>123</v>
      </c>
      <c r="E23" s="16">
        <f t="shared" ref="E23:E32" si="11">133*0.5*A23</f>
        <v>199.5</v>
      </c>
      <c r="F23" s="14">
        <v>11681.65</v>
      </c>
      <c r="G23" s="15" t="s">
        <v>257</v>
      </c>
      <c r="H23" s="11" t="s">
        <v>258</v>
      </c>
      <c r="I23" s="20">
        <v>5.94</v>
      </c>
      <c r="J23" s="21">
        <v>147</v>
      </c>
      <c r="K23" s="16">
        <f t="shared" ref="K23:K32" si="12">133*0.6*A23</f>
        <v>239.39999999999998</v>
      </c>
      <c r="L23" s="14">
        <v>12057.4</v>
      </c>
      <c r="M23" s="15" t="s">
        <v>259</v>
      </c>
      <c r="N23" s="11" t="s">
        <v>260</v>
      </c>
      <c r="O23" s="20">
        <v>6.93</v>
      </c>
      <c r="P23" s="21">
        <v>171</v>
      </c>
      <c r="Q23" s="16">
        <f t="shared" ref="Q23:Q32" si="13">133*0.7*A23</f>
        <v>279.29999999999995</v>
      </c>
      <c r="R23" s="14">
        <v>12433.15</v>
      </c>
      <c r="S23" s="15" t="s">
        <v>261</v>
      </c>
      <c r="T23" s="11" t="s">
        <v>262</v>
      </c>
      <c r="U23" s="20">
        <v>7.92</v>
      </c>
      <c r="V23" s="21">
        <v>197</v>
      </c>
      <c r="W23" s="16">
        <f t="shared" ref="W23:W32" si="14">133*0.8*A23</f>
        <v>319.20000000000005</v>
      </c>
      <c r="X23" s="14">
        <v>12796.375</v>
      </c>
      <c r="Y23" s="15" t="s">
        <v>263</v>
      </c>
      <c r="Z23" s="11" t="s">
        <v>264</v>
      </c>
      <c r="AA23" s="20">
        <v>8.91</v>
      </c>
      <c r="AB23" s="21">
        <v>220.5</v>
      </c>
      <c r="AC23" s="16">
        <f t="shared" ref="AC23:AC32" si="15">133*0.9*A23</f>
        <v>359.1</v>
      </c>
      <c r="AD23" s="14">
        <v>13172.125</v>
      </c>
      <c r="AE23" s="15" t="s">
        <v>265</v>
      </c>
      <c r="AF23" s="11" t="s">
        <v>266</v>
      </c>
      <c r="AG23" s="20">
        <v>9.9</v>
      </c>
      <c r="AH23" s="21">
        <v>246</v>
      </c>
      <c r="AI23" s="13">
        <f t="shared" ref="AI23:AI32" si="16">133*1*A23</f>
        <v>399</v>
      </c>
      <c r="AJ23" s="14">
        <v>13547.875</v>
      </c>
      <c r="AK23" s="15" t="s">
        <v>267</v>
      </c>
      <c r="AL23" s="11" t="s">
        <v>268</v>
      </c>
      <c r="AM23" s="20">
        <v>12.375</v>
      </c>
      <c r="AN23" s="22">
        <v>307.5</v>
      </c>
      <c r="AO23" s="16">
        <f t="shared" ref="AO23:AO32" si="17">133*1.25*A23</f>
        <v>498.75</v>
      </c>
      <c r="AP23" s="14">
        <v>14487.25</v>
      </c>
      <c r="AQ23" s="15" t="s">
        <v>269</v>
      </c>
      <c r="AR23" s="11" t="s">
        <v>270</v>
      </c>
      <c r="AS23" s="20">
        <v>14.85</v>
      </c>
      <c r="AT23" s="21">
        <v>369</v>
      </c>
      <c r="AU23" s="16">
        <f t="shared" ref="AU23:AU32" si="18">133*1.5*A23</f>
        <v>598.5</v>
      </c>
      <c r="AV23" s="14">
        <v>15414.099999999999</v>
      </c>
      <c r="AW23" s="15" t="s">
        <v>271</v>
      </c>
      <c r="AX23" s="11" t="s">
        <v>272</v>
      </c>
      <c r="AY23" s="20">
        <v>17.324999999999999</v>
      </c>
      <c r="AZ23" s="22">
        <v>430.5</v>
      </c>
      <c r="BA23" s="16">
        <f t="shared" ref="BA23:BA32" si="19">133*1.75*A23</f>
        <v>698.25</v>
      </c>
      <c r="BB23" s="14">
        <v>16353.474999999999</v>
      </c>
      <c r="BC23" s="15" t="s">
        <v>273</v>
      </c>
      <c r="BD23" s="11" t="s">
        <v>780</v>
      </c>
      <c r="BE23" s="20">
        <v>19.8</v>
      </c>
      <c r="BF23" s="21">
        <v>492</v>
      </c>
      <c r="BG23" s="13">
        <f t="shared" si="10"/>
        <v>798</v>
      </c>
      <c r="BH23" s="14">
        <v>17276.149999999998</v>
      </c>
      <c r="BI23" s="15" t="s">
        <v>274</v>
      </c>
      <c r="BJ23" s="11" t="s">
        <v>781</v>
      </c>
      <c r="BK23" s="23">
        <v>22.3</v>
      </c>
      <c r="BL23" s="21">
        <v>492</v>
      </c>
      <c r="BM23" s="16">
        <v>897.75</v>
      </c>
      <c r="BN23" s="14">
        <v>18152.899999999998</v>
      </c>
      <c r="BO23" s="15" t="s">
        <v>782</v>
      </c>
      <c r="BP23" s="11" t="s">
        <v>783</v>
      </c>
      <c r="BQ23" s="23">
        <v>24.7</v>
      </c>
      <c r="BR23" s="21">
        <v>492</v>
      </c>
      <c r="BS23" s="16">
        <v>997.5</v>
      </c>
      <c r="BT23" s="14">
        <v>19029.649999999998</v>
      </c>
      <c r="BU23" s="15" t="s">
        <v>784</v>
      </c>
    </row>
    <row r="24" spans="1:73" ht="15.75" thickBot="1" x14ac:dyDescent="0.3">
      <c r="A24" s="10">
        <v>4</v>
      </c>
      <c r="B24" s="11" t="s">
        <v>275</v>
      </c>
      <c r="C24" s="20">
        <v>6.6</v>
      </c>
      <c r="D24" s="21">
        <v>164</v>
      </c>
      <c r="E24" s="16">
        <f t="shared" si="11"/>
        <v>266</v>
      </c>
      <c r="F24" s="14">
        <v>13042.699999999999</v>
      </c>
      <c r="G24" s="15" t="s">
        <v>276</v>
      </c>
      <c r="H24" s="11" t="s">
        <v>277</v>
      </c>
      <c r="I24" s="20">
        <v>7.92</v>
      </c>
      <c r="J24" s="21">
        <v>196</v>
      </c>
      <c r="K24" s="16">
        <f t="shared" si="12"/>
        <v>319.2</v>
      </c>
      <c r="L24" s="14">
        <v>13543.699999999999</v>
      </c>
      <c r="M24" s="15" t="s">
        <v>278</v>
      </c>
      <c r="N24" s="11" t="s">
        <v>279</v>
      </c>
      <c r="O24" s="20">
        <v>9.24</v>
      </c>
      <c r="P24" s="21">
        <v>228</v>
      </c>
      <c r="Q24" s="16">
        <f t="shared" si="13"/>
        <v>372.4</v>
      </c>
      <c r="R24" s="14">
        <v>14044.699999999999</v>
      </c>
      <c r="S24" s="15" t="s">
        <v>280</v>
      </c>
      <c r="T24" s="11" t="s">
        <v>281</v>
      </c>
      <c r="U24" s="20">
        <v>10.56</v>
      </c>
      <c r="V24" s="21">
        <v>262</v>
      </c>
      <c r="W24" s="16">
        <f t="shared" si="14"/>
        <v>425.6</v>
      </c>
      <c r="X24" s="14">
        <v>14529</v>
      </c>
      <c r="Y24" s="15" t="s">
        <v>282</v>
      </c>
      <c r="Z24" s="11" t="s">
        <v>283</v>
      </c>
      <c r="AA24" s="20">
        <v>11.88</v>
      </c>
      <c r="AB24" s="21">
        <v>294</v>
      </c>
      <c r="AC24" s="16">
        <f t="shared" si="15"/>
        <v>478.8</v>
      </c>
      <c r="AD24" s="14">
        <v>15030</v>
      </c>
      <c r="AE24" s="15" t="s">
        <v>284</v>
      </c>
      <c r="AF24" s="11" t="s">
        <v>285</v>
      </c>
      <c r="AG24" s="20">
        <v>13.2</v>
      </c>
      <c r="AH24" s="21">
        <v>328</v>
      </c>
      <c r="AI24" s="13">
        <f t="shared" si="16"/>
        <v>532</v>
      </c>
      <c r="AJ24" s="14">
        <v>15531</v>
      </c>
      <c r="AK24" s="15" t="s">
        <v>286</v>
      </c>
      <c r="AL24" s="11" t="s">
        <v>287</v>
      </c>
      <c r="AM24" s="20">
        <v>16.5</v>
      </c>
      <c r="AN24" s="22">
        <v>410</v>
      </c>
      <c r="AO24" s="16">
        <f t="shared" si="17"/>
        <v>665</v>
      </c>
      <c r="AP24" s="14">
        <v>16783.5</v>
      </c>
      <c r="AQ24" s="15" t="s">
        <v>288</v>
      </c>
      <c r="AR24" s="11" t="s">
        <v>289</v>
      </c>
      <c r="AS24" s="20">
        <v>19.8</v>
      </c>
      <c r="AT24" s="21">
        <v>492</v>
      </c>
      <c r="AU24" s="16">
        <f t="shared" si="18"/>
        <v>798</v>
      </c>
      <c r="AV24" s="14">
        <v>18019.3</v>
      </c>
      <c r="AW24" s="15" t="s">
        <v>290</v>
      </c>
      <c r="AX24" s="11" t="s">
        <v>291</v>
      </c>
      <c r="AY24" s="20">
        <v>23.1</v>
      </c>
      <c r="AZ24" s="22">
        <v>574</v>
      </c>
      <c r="BA24" s="16">
        <f t="shared" si="19"/>
        <v>931</v>
      </c>
      <c r="BB24" s="14">
        <v>19271.8</v>
      </c>
      <c r="BC24" s="15" t="s">
        <v>292</v>
      </c>
      <c r="BD24" s="11" t="s">
        <v>785</v>
      </c>
      <c r="BE24" s="20">
        <v>26.4</v>
      </c>
      <c r="BF24" s="21">
        <v>656</v>
      </c>
      <c r="BG24" s="13">
        <f t="shared" si="10"/>
        <v>1064</v>
      </c>
      <c r="BH24" s="14">
        <v>20975.200000000001</v>
      </c>
      <c r="BI24" s="15" t="s">
        <v>293</v>
      </c>
      <c r="BJ24" s="11" t="s">
        <v>786</v>
      </c>
      <c r="BK24" s="19">
        <v>29.8</v>
      </c>
      <c r="BL24" s="21">
        <v>656</v>
      </c>
      <c r="BM24" s="16">
        <v>1197</v>
      </c>
      <c r="BN24" s="14">
        <v>22144.2</v>
      </c>
      <c r="BO24" s="15" t="s">
        <v>787</v>
      </c>
      <c r="BP24" s="11" t="s">
        <v>788</v>
      </c>
      <c r="BQ24" s="23">
        <v>33</v>
      </c>
      <c r="BR24" s="21">
        <v>656</v>
      </c>
      <c r="BS24" s="16">
        <v>1330</v>
      </c>
      <c r="BT24" s="14">
        <v>23313.200000000001</v>
      </c>
      <c r="BU24" s="15" t="s">
        <v>789</v>
      </c>
    </row>
    <row r="25" spans="1:73" ht="15.75" thickBot="1" x14ac:dyDescent="0.3">
      <c r="A25" s="10">
        <v>5</v>
      </c>
      <c r="B25" s="11" t="s">
        <v>294</v>
      </c>
      <c r="C25" s="20">
        <v>8.25</v>
      </c>
      <c r="D25" s="21">
        <v>205</v>
      </c>
      <c r="E25" s="16">
        <f t="shared" si="11"/>
        <v>332.5</v>
      </c>
      <c r="F25" s="14">
        <v>14403.75</v>
      </c>
      <c r="G25" s="15" t="s">
        <v>295</v>
      </c>
      <c r="H25" s="11" t="s">
        <v>296</v>
      </c>
      <c r="I25" s="20">
        <v>9.9</v>
      </c>
      <c r="J25" s="21">
        <v>245</v>
      </c>
      <c r="K25" s="16">
        <f t="shared" si="12"/>
        <v>399</v>
      </c>
      <c r="L25" s="14">
        <v>15030</v>
      </c>
      <c r="M25" s="15" t="s">
        <v>297</v>
      </c>
      <c r="N25" s="11" t="s">
        <v>298</v>
      </c>
      <c r="O25" s="20">
        <v>11.55</v>
      </c>
      <c r="P25" s="21">
        <v>285</v>
      </c>
      <c r="Q25" s="16">
        <f t="shared" si="13"/>
        <v>465.5</v>
      </c>
      <c r="R25" s="14">
        <v>15656.25</v>
      </c>
      <c r="S25" s="15" t="s">
        <v>299</v>
      </c>
      <c r="T25" s="11" t="s">
        <v>300</v>
      </c>
      <c r="U25" s="20">
        <v>13.2</v>
      </c>
      <c r="V25" s="21">
        <v>328</v>
      </c>
      <c r="W25" s="16">
        <f t="shared" si="14"/>
        <v>532</v>
      </c>
      <c r="X25" s="14">
        <v>16261.625</v>
      </c>
      <c r="Y25" s="15" t="s">
        <v>301</v>
      </c>
      <c r="Z25" s="11" t="s">
        <v>302</v>
      </c>
      <c r="AA25" s="20">
        <v>14.85</v>
      </c>
      <c r="AB25" s="21">
        <v>367.5</v>
      </c>
      <c r="AC25" s="16">
        <f t="shared" si="15"/>
        <v>598.5</v>
      </c>
      <c r="AD25" s="14">
        <v>16887.875</v>
      </c>
      <c r="AE25" s="15" t="s">
        <v>303</v>
      </c>
      <c r="AF25" s="11" t="s">
        <v>304</v>
      </c>
      <c r="AG25" s="20">
        <v>16.5</v>
      </c>
      <c r="AH25" s="21">
        <v>410</v>
      </c>
      <c r="AI25" s="13">
        <f t="shared" si="16"/>
        <v>665</v>
      </c>
      <c r="AJ25" s="14">
        <v>17514.125</v>
      </c>
      <c r="AK25" s="15" t="s">
        <v>305</v>
      </c>
      <c r="AL25" s="11" t="s">
        <v>306</v>
      </c>
      <c r="AM25" s="20">
        <v>20.625</v>
      </c>
      <c r="AN25" s="22">
        <v>512.5</v>
      </c>
      <c r="AO25" s="16">
        <f t="shared" si="17"/>
        <v>831.25</v>
      </c>
      <c r="AP25" s="14">
        <v>19079.75</v>
      </c>
      <c r="AQ25" s="15" t="s">
        <v>307</v>
      </c>
      <c r="AR25" s="11" t="s">
        <v>308</v>
      </c>
      <c r="AS25" s="20">
        <v>24.75</v>
      </c>
      <c r="AT25" s="21">
        <v>615</v>
      </c>
      <c r="AU25" s="16">
        <f t="shared" si="18"/>
        <v>997.5</v>
      </c>
      <c r="AV25" s="14">
        <v>20624.5</v>
      </c>
      <c r="AW25" s="15" t="s">
        <v>309</v>
      </c>
      <c r="AX25" s="11" t="s">
        <v>310</v>
      </c>
      <c r="AY25" s="20">
        <v>28.875</v>
      </c>
      <c r="AZ25" s="22">
        <v>717.5</v>
      </c>
      <c r="BA25" s="16">
        <f t="shared" si="19"/>
        <v>1163.75</v>
      </c>
      <c r="BB25" s="14">
        <v>22190.125</v>
      </c>
      <c r="BC25" s="15" t="s">
        <v>311</v>
      </c>
      <c r="BD25" s="11" t="s">
        <v>790</v>
      </c>
      <c r="BE25" s="20">
        <v>33</v>
      </c>
      <c r="BF25" s="21">
        <v>820</v>
      </c>
      <c r="BG25" s="13">
        <f t="shared" si="10"/>
        <v>1330</v>
      </c>
      <c r="BH25" s="14">
        <v>24674.25</v>
      </c>
      <c r="BI25" s="15" t="s">
        <v>312</v>
      </c>
      <c r="BJ25" s="11" t="s">
        <v>791</v>
      </c>
      <c r="BK25" s="23">
        <v>37.1</v>
      </c>
      <c r="BL25" s="21">
        <v>820</v>
      </c>
      <c r="BM25" s="16">
        <v>1496.25</v>
      </c>
      <c r="BN25" s="14">
        <v>26135.5</v>
      </c>
      <c r="BO25" s="15" t="s">
        <v>792</v>
      </c>
      <c r="BP25" s="11" t="s">
        <v>793</v>
      </c>
      <c r="BQ25" s="23">
        <v>41.2</v>
      </c>
      <c r="BR25" s="21">
        <v>820</v>
      </c>
      <c r="BS25" s="16">
        <v>1662.5</v>
      </c>
      <c r="BT25" s="14">
        <v>27596.75</v>
      </c>
      <c r="BU25" s="15" t="s">
        <v>794</v>
      </c>
    </row>
    <row r="26" spans="1:73" ht="15.75" thickBot="1" x14ac:dyDescent="0.3">
      <c r="A26" s="10">
        <v>6</v>
      </c>
      <c r="B26" s="11" t="s">
        <v>313</v>
      </c>
      <c r="C26" s="20">
        <v>9.9</v>
      </c>
      <c r="D26" s="21">
        <v>246</v>
      </c>
      <c r="E26" s="16">
        <f t="shared" si="11"/>
        <v>399</v>
      </c>
      <c r="F26" s="14">
        <v>15764.8</v>
      </c>
      <c r="G26" s="15" t="s">
        <v>314</v>
      </c>
      <c r="H26" s="11" t="s">
        <v>315</v>
      </c>
      <c r="I26" s="20">
        <v>11.88</v>
      </c>
      <c r="J26" s="21">
        <v>294</v>
      </c>
      <c r="K26" s="16">
        <f t="shared" si="12"/>
        <v>478.79999999999995</v>
      </c>
      <c r="L26" s="14">
        <v>16516.3</v>
      </c>
      <c r="M26" s="15" t="s">
        <v>316</v>
      </c>
      <c r="N26" s="11" t="s">
        <v>317</v>
      </c>
      <c r="O26" s="20">
        <v>13.86</v>
      </c>
      <c r="P26" s="21">
        <v>342</v>
      </c>
      <c r="Q26" s="16">
        <f t="shared" si="13"/>
        <v>558.59999999999991</v>
      </c>
      <c r="R26" s="14">
        <v>17267.8</v>
      </c>
      <c r="S26" s="15" t="s">
        <v>318</v>
      </c>
      <c r="T26" s="11" t="s">
        <v>319</v>
      </c>
      <c r="U26" s="20">
        <v>15.84</v>
      </c>
      <c r="V26" s="21">
        <v>393</v>
      </c>
      <c r="W26" s="16">
        <f t="shared" si="14"/>
        <v>638.40000000000009</v>
      </c>
      <c r="X26" s="14">
        <v>17994.25</v>
      </c>
      <c r="Y26" s="15" t="s">
        <v>320</v>
      </c>
      <c r="Z26" s="11" t="s">
        <v>321</v>
      </c>
      <c r="AA26" s="20">
        <v>17.82</v>
      </c>
      <c r="AB26" s="21">
        <v>441</v>
      </c>
      <c r="AC26" s="16">
        <f t="shared" si="15"/>
        <v>718.2</v>
      </c>
      <c r="AD26" s="14">
        <v>18745.75</v>
      </c>
      <c r="AE26" s="15" t="s">
        <v>322</v>
      </c>
      <c r="AF26" s="11" t="s">
        <v>323</v>
      </c>
      <c r="AG26" s="20">
        <v>19.8</v>
      </c>
      <c r="AH26" s="21">
        <v>492</v>
      </c>
      <c r="AI26" s="13">
        <f t="shared" si="16"/>
        <v>798</v>
      </c>
      <c r="AJ26" s="14">
        <v>19497.25</v>
      </c>
      <c r="AK26" s="15" t="s">
        <v>324</v>
      </c>
      <c r="AL26" s="11" t="s">
        <v>325</v>
      </c>
      <c r="AM26" s="20">
        <v>24.75</v>
      </c>
      <c r="AN26" s="22">
        <v>615</v>
      </c>
      <c r="AO26" s="16">
        <f t="shared" si="17"/>
        <v>997.5</v>
      </c>
      <c r="AP26" s="14">
        <v>21376</v>
      </c>
      <c r="AQ26" s="15" t="s">
        <v>326</v>
      </c>
      <c r="AR26" s="11" t="s">
        <v>327</v>
      </c>
      <c r="AS26" s="20">
        <v>29.7</v>
      </c>
      <c r="AT26" s="21">
        <v>738</v>
      </c>
      <c r="AU26" s="16">
        <f t="shared" si="18"/>
        <v>1197</v>
      </c>
      <c r="AV26" s="14">
        <v>23229.7</v>
      </c>
      <c r="AW26" s="15" t="s">
        <v>328</v>
      </c>
      <c r="AX26" s="11" t="s">
        <v>329</v>
      </c>
      <c r="AY26" s="20">
        <v>34.65</v>
      </c>
      <c r="AZ26" s="22">
        <v>861</v>
      </c>
      <c r="BA26" s="16">
        <f t="shared" si="19"/>
        <v>1396.5</v>
      </c>
      <c r="BB26" s="14">
        <v>25108.45</v>
      </c>
      <c r="BC26" s="15" t="s">
        <v>330</v>
      </c>
      <c r="BD26" s="11" t="s">
        <v>795</v>
      </c>
      <c r="BE26" s="20">
        <v>39.6</v>
      </c>
      <c r="BF26" s="21">
        <v>984</v>
      </c>
      <c r="BG26" s="13">
        <f t="shared" si="10"/>
        <v>1596</v>
      </c>
      <c r="BH26" s="14">
        <v>28373.3</v>
      </c>
      <c r="BI26" s="15" t="s">
        <v>331</v>
      </c>
      <c r="BJ26" s="11" t="s">
        <v>796</v>
      </c>
      <c r="BK26" s="19">
        <v>44.5</v>
      </c>
      <c r="BL26" s="21">
        <v>984</v>
      </c>
      <c r="BM26" s="16">
        <v>1795.5</v>
      </c>
      <c r="BN26" s="14">
        <v>30126.799999999999</v>
      </c>
      <c r="BO26" s="15" t="s">
        <v>797</v>
      </c>
      <c r="BP26" s="11" t="s">
        <v>798</v>
      </c>
      <c r="BQ26" s="19">
        <v>49.45</v>
      </c>
      <c r="BR26" s="21">
        <v>984</v>
      </c>
      <c r="BS26" s="16">
        <v>1995</v>
      </c>
      <c r="BT26" s="14">
        <v>31880.3</v>
      </c>
      <c r="BU26" s="15" t="s">
        <v>799</v>
      </c>
    </row>
    <row r="27" spans="1:73" ht="15.75" thickBot="1" x14ac:dyDescent="0.3">
      <c r="A27" s="10">
        <v>7</v>
      </c>
      <c r="B27" s="11" t="s">
        <v>332</v>
      </c>
      <c r="C27" s="20">
        <v>11.55</v>
      </c>
      <c r="D27" s="21">
        <v>287</v>
      </c>
      <c r="E27" s="16">
        <f t="shared" si="11"/>
        <v>465.5</v>
      </c>
      <c r="F27" s="14">
        <v>17125.849999999999</v>
      </c>
      <c r="G27" s="15" t="s">
        <v>333</v>
      </c>
      <c r="H27" s="11" t="s">
        <v>334</v>
      </c>
      <c r="I27" s="20">
        <v>13.86</v>
      </c>
      <c r="J27" s="21">
        <v>343</v>
      </c>
      <c r="K27" s="16">
        <f t="shared" si="12"/>
        <v>558.6</v>
      </c>
      <c r="L27" s="14">
        <v>18002.599999999999</v>
      </c>
      <c r="M27" s="15" t="s">
        <v>335</v>
      </c>
      <c r="N27" s="11" t="s">
        <v>336</v>
      </c>
      <c r="O27" s="20">
        <v>16.170000000000002</v>
      </c>
      <c r="P27" s="21">
        <v>399</v>
      </c>
      <c r="Q27" s="16">
        <f t="shared" si="13"/>
        <v>651.69999999999993</v>
      </c>
      <c r="R27" s="14">
        <v>18879.349999999999</v>
      </c>
      <c r="S27" s="15" t="s">
        <v>337</v>
      </c>
      <c r="T27" s="11" t="s">
        <v>338</v>
      </c>
      <c r="U27" s="20">
        <v>18.48</v>
      </c>
      <c r="V27" s="21">
        <v>459</v>
      </c>
      <c r="W27" s="16">
        <f t="shared" si="14"/>
        <v>744.80000000000007</v>
      </c>
      <c r="X27" s="14">
        <v>19726.875</v>
      </c>
      <c r="Y27" s="15" t="s">
        <v>339</v>
      </c>
      <c r="Z27" s="11" t="s">
        <v>340</v>
      </c>
      <c r="AA27" s="20">
        <v>20.79</v>
      </c>
      <c r="AB27" s="21">
        <v>514.5</v>
      </c>
      <c r="AC27" s="16">
        <f t="shared" si="15"/>
        <v>837.9</v>
      </c>
      <c r="AD27" s="14">
        <v>20603.625</v>
      </c>
      <c r="AE27" s="15" t="s">
        <v>341</v>
      </c>
      <c r="AF27" s="11" t="s">
        <v>342</v>
      </c>
      <c r="AG27" s="20">
        <v>23.1</v>
      </c>
      <c r="AH27" s="21">
        <v>574</v>
      </c>
      <c r="AI27" s="13">
        <f t="shared" si="16"/>
        <v>931</v>
      </c>
      <c r="AJ27" s="14">
        <v>21480.375</v>
      </c>
      <c r="AK27" s="15" t="s">
        <v>343</v>
      </c>
      <c r="AL27" s="11" t="s">
        <v>344</v>
      </c>
      <c r="AM27" s="20">
        <v>28.875</v>
      </c>
      <c r="AN27" s="22">
        <v>717.5</v>
      </c>
      <c r="AO27" s="16">
        <f t="shared" si="17"/>
        <v>1163.75</v>
      </c>
      <c r="AP27" s="14">
        <v>23672.25</v>
      </c>
      <c r="AQ27" s="15" t="s">
        <v>345</v>
      </c>
      <c r="AR27" s="11" t="s">
        <v>346</v>
      </c>
      <c r="AS27" s="20">
        <v>34.65</v>
      </c>
      <c r="AT27" s="21">
        <v>861</v>
      </c>
      <c r="AU27" s="16">
        <f t="shared" si="18"/>
        <v>1396.5</v>
      </c>
      <c r="AV27" s="14">
        <v>25834.899999999998</v>
      </c>
      <c r="AW27" s="15" t="s">
        <v>347</v>
      </c>
      <c r="AX27" s="11" t="s">
        <v>348</v>
      </c>
      <c r="AY27" s="20">
        <v>40.424999999999997</v>
      </c>
      <c r="AZ27" s="22">
        <v>1004.5</v>
      </c>
      <c r="BA27" s="16">
        <f t="shared" si="19"/>
        <v>1629.25</v>
      </c>
      <c r="BB27" s="14">
        <v>28026.774999999998</v>
      </c>
      <c r="BC27" s="15" t="s">
        <v>349</v>
      </c>
      <c r="BD27" s="11" t="s">
        <v>800</v>
      </c>
      <c r="BE27" s="20">
        <v>46.2</v>
      </c>
      <c r="BF27" s="21">
        <v>1148</v>
      </c>
      <c r="BG27" s="13">
        <f t="shared" si="10"/>
        <v>1862</v>
      </c>
      <c r="BH27" s="14">
        <v>32072.35</v>
      </c>
      <c r="BI27" s="15" t="s">
        <v>350</v>
      </c>
      <c r="BJ27" s="11" t="s">
        <v>801</v>
      </c>
      <c r="BK27" s="19">
        <v>51.96</v>
      </c>
      <c r="BL27" s="21">
        <v>1148</v>
      </c>
      <c r="BM27" s="16">
        <v>2094.75</v>
      </c>
      <c r="BN27" s="14">
        <v>34118.1</v>
      </c>
      <c r="BO27" s="15" t="s">
        <v>802</v>
      </c>
      <c r="BP27" s="11" t="s">
        <v>803</v>
      </c>
      <c r="BQ27" s="23">
        <v>57.69</v>
      </c>
      <c r="BR27" s="21">
        <v>1148</v>
      </c>
      <c r="BS27" s="16">
        <v>2327.5</v>
      </c>
      <c r="BT27" s="14">
        <v>36163.85</v>
      </c>
      <c r="BU27" s="15" t="s">
        <v>804</v>
      </c>
    </row>
    <row r="28" spans="1:73" ht="15.75" thickBot="1" x14ac:dyDescent="0.3">
      <c r="A28" s="10">
        <v>8</v>
      </c>
      <c r="B28" s="11" t="s">
        <v>351</v>
      </c>
      <c r="C28" s="20">
        <v>13.2</v>
      </c>
      <c r="D28" s="21">
        <v>328</v>
      </c>
      <c r="E28" s="16">
        <f t="shared" si="11"/>
        <v>532</v>
      </c>
      <c r="F28" s="14">
        <v>18486.899999999998</v>
      </c>
      <c r="G28" s="15" t="s">
        <v>352</v>
      </c>
      <c r="H28" s="11" t="s">
        <v>353</v>
      </c>
      <c r="I28" s="20">
        <v>15.84</v>
      </c>
      <c r="J28" s="21">
        <v>392</v>
      </c>
      <c r="K28" s="16">
        <f t="shared" si="12"/>
        <v>638.4</v>
      </c>
      <c r="L28" s="14">
        <v>19488.899999999998</v>
      </c>
      <c r="M28" s="15" t="s">
        <v>354</v>
      </c>
      <c r="N28" s="11" t="s">
        <v>355</v>
      </c>
      <c r="O28" s="20">
        <v>18.48</v>
      </c>
      <c r="P28" s="21">
        <v>456</v>
      </c>
      <c r="Q28" s="16">
        <f t="shared" si="13"/>
        <v>744.8</v>
      </c>
      <c r="R28" s="14">
        <v>20490.899999999998</v>
      </c>
      <c r="S28" s="15" t="s">
        <v>356</v>
      </c>
      <c r="T28" s="11" t="s">
        <v>357</v>
      </c>
      <c r="U28" s="20">
        <v>21.12</v>
      </c>
      <c r="V28" s="21">
        <v>524</v>
      </c>
      <c r="W28" s="16">
        <f t="shared" si="14"/>
        <v>851.2</v>
      </c>
      <c r="X28" s="14">
        <v>21459.5</v>
      </c>
      <c r="Y28" s="15" t="s">
        <v>358</v>
      </c>
      <c r="Z28" s="11" t="s">
        <v>359</v>
      </c>
      <c r="AA28" s="20">
        <v>23.76</v>
      </c>
      <c r="AB28" s="21">
        <v>588</v>
      </c>
      <c r="AC28" s="16">
        <f t="shared" si="15"/>
        <v>957.6</v>
      </c>
      <c r="AD28" s="14">
        <v>22461.5</v>
      </c>
      <c r="AE28" s="15" t="s">
        <v>360</v>
      </c>
      <c r="AF28" s="11" t="s">
        <v>361</v>
      </c>
      <c r="AG28" s="20">
        <v>26.4</v>
      </c>
      <c r="AH28" s="21">
        <v>656</v>
      </c>
      <c r="AI28" s="13">
        <f t="shared" si="16"/>
        <v>1064</v>
      </c>
      <c r="AJ28" s="14">
        <v>23463.5</v>
      </c>
      <c r="AK28" s="15" t="s">
        <v>362</v>
      </c>
      <c r="AL28" s="11" t="s">
        <v>363</v>
      </c>
      <c r="AM28" s="20">
        <v>33</v>
      </c>
      <c r="AN28" s="22">
        <v>820</v>
      </c>
      <c r="AO28" s="16">
        <f t="shared" si="17"/>
        <v>1330</v>
      </c>
      <c r="AP28" s="14">
        <v>25968.5</v>
      </c>
      <c r="AQ28" s="15" t="s">
        <v>364</v>
      </c>
      <c r="AR28" s="11" t="s">
        <v>365</v>
      </c>
      <c r="AS28" s="20">
        <v>39.6</v>
      </c>
      <c r="AT28" s="21">
        <v>984</v>
      </c>
      <c r="AU28" s="16">
        <f t="shared" si="18"/>
        <v>1596</v>
      </c>
      <c r="AV28" s="14">
        <v>28440.1</v>
      </c>
      <c r="AW28" s="15" t="s">
        <v>366</v>
      </c>
      <c r="AX28" s="11" t="s">
        <v>367</v>
      </c>
      <c r="AY28" s="20">
        <v>46.2</v>
      </c>
      <c r="AZ28" s="22">
        <v>1214</v>
      </c>
      <c r="BA28" s="16">
        <f t="shared" si="19"/>
        <v>1862</v>
      </c>
      <c r="BB28" s="14">
        <v>30945.1</v>
      </c>
      <c r="BC28" s="15" t="s">
        <v>368</v>
      </c>
      <c r="BD28" s="11" t="s">
        <v>805</v>
      </c>
      <c r="BE28" s="20">
        <v>52.8</v>
      </c>
      <c r="BF28" s="21">
        <v>1312</v>
      </c>
      <c r="BG28" s="13">
        <f t="shared" si="10"/>
        <v>2128</v>
      </c>
      <c r="BH28" s="14">
        <v>35771.4</v>
      </c>
      <c r="BI28" s="15" t="s">
        <v>369</v>
      </c>
      <c r="BJ28" s="11" t="s">
        <v>806</v>
      </c>
      <c r="BK28" s="23">
        <v>59.38</v>
      </c>
      <c r="BL28" s="21">
        <v>1312</v>
      </c>
      <c r="BM28" s="16">
        <v>2394</v>
      </c>
      <c r="BN28" s="14">
        <v>38109.4</v>
      </c>
      <c r="BO28" s="15" t="s">
        <v>807</v>
      </c>
      <c r="BP28" s="11" t="s">
        <v>808</v>
      </c>
      <c r="BQ28" s="23">
        <v>65.930000000000007</v>
      </c>
      <c r="BR28" s="21">
        <v>1312</v>
      </c>
      <c r="BS28" s="16">
        <v>2660</v>
      </c>
      <c r="BT28" s="14">
        <v>40447.4</v>
      </c>
      <c r="BU28" s="15" t="s">
        <v>809</v>
      </c>
    </row>
    <row r="29" spans="1:73" ht="15.75" thickBot="1" x14ac:dyDescent="0.3">
      <c r="A29" s="10">
        <v>9</v>
      </c>
      <c r="B29" s="11" t="s">
        <v>370</v>
      </c>
      <c r="C29" s="20">
        <v>14.85</v>
      </c>
      <c r="D29" s="21">
        <v>369</v>
      </c>
      <c r="E29" s="16">
        <f t="shared" si="11"/>
        <v>598.5</v>
      </c>
      <c r="F29" s="14">
        <v>19847.95</v>
      </c>
      <c r="G29" s="15" t="s">
        <v>371</v>
      </c>
      <c r="H29" s="11" t="s">
        <v>372</v>
      </c>
      <c r="I29" s="20">
        <v>17.82</v>
      </c>
      <c r="J29" s="21">
        <v>441</v>
      </c>
      <c r="K29" s="16">
        <f t="shared" si="12"/>
        <v>718.19999999999993</v>
      </c>
      <c r="L29" s="14">
        <v>20975.200000000001</v>
      </c>
      <c r="M29" s="15" t="s">
        <v>373</v>
      </c>
      <c r="N29" s="11" t="s">
        <v>374</v>
      </c>
      <c r="O29" s="20">
        <v>20.79</v>
      </c>
      <c r="P29" s="21">
        <v>513</v>
      </c>
      <c r="Q29" s="16">
        <f t="shared" si="13"/>
        <v>837.9</v>
      </c>
      <c r="R29" s="14">
        <v>22102.45</v>
      </c>
      <c r="S29" s="15" t="s">
        <v>375</v>
      </c>
      <c r="T29" s="11" t="s">
        <v>376</v>
      </c>
      <c r="U29" s="20">
        <v>23.76</v>
      </c>
      <c r="V29" s="21">
        <v>590</v>
      </c>
      <c r="W29" s="16">
        <f t="shared" si="14"/>
        <v>957.6</v>
      </c>
      <c r="X29" s="14">
        <v>23192.125</v>
      </c>
      <c r="Y29" s="15" t="s">
        <v>377</v>
      </c>
      <c r="Z29" s="11" t="s">
        <v>378</v>
      </c>
      <c r="AA29" s="20">
        <v>26.73</v>
      </c>
      <c r="AB29" s="21">
        <v>661.5</v>
      </c>
      <c r="AC29" s="16">
        <f t="shared" si="15"/>
        <v>1077.3</v>
      </c>
      <c r="AD29" s="14">
        <v>24319.375</v>
      </c>
      <c r="AE29" s="15" t="s">
        <v>379</v>
      </c>
      <c r="AF29" s="11" t="s">
        <v>380</v>
      </c>
      <c r="AG29" s="20">
        <v>29.7</v>
      </c>
      <c r="AH29" s="21">
        <v>738</v>
      </c>
      <c r="AI29" s="13">
        <f t="shared" si="16"/>
        <v>1197</v>
      </c>
      <c r="AJ29" s="14">
        <v>25446.625</v>
      </c>
      <c r="AK29" s="15" t="s">
        <v>381</v>
      </c>
      <c r="AL29" s="11" t="s">
        <v>382</v>
      </c>
      <c r="AM29" s="20">
        <v>37.125</v>
      </c>
      <c r="AN29" s="22">
        <v>922.5</v>
      </c>
      <c r="AO29" s="16">
        <f t="shared" si="17"/>
        <v>1496.25</v>
      </c>
      <c r="AP29" s="14">
        <v>28264.75</v>
      </c>
      <c r="AQ29" s="15" t="s">
        <v>383</v>
      </c>
      <c r="AR29" s="11" t="s">
        <v>384</v>
      </c>
      <c r="AS29" s="20">
        <v>44.55</v>
      </c>
      <c r="AT29" s="21">
        <v>1107</v>
      </c>
      <c r="AU29" s="16">
        <f t="shared" si="18"/>
        <v>1795.5</v>
      </c>
      <c r="AV29" s="14">
        <v>31045.3</v>
      </c>
      <c r="AW29" s="15" t="s">
        <v>385</v>
      </c>
      <c r="AX29" s="11" t="s">
        <v>386</v>
      </c>
      <c r="AY29" s="20">
        <v>51.975000000000001</v>
      </c>
      <c r="AZ29" s="24" t="s">
        <v>173</v>
      </c>
      <c r="BA29" s="16">
        <f t="shared" si="19"/>
        <v>2094.75</v>
      </c>
      <c r="BB29" s="14">
        <v>33863.424999999996</v>
      </c>
      <c r="BC29" s="15" t="s">
        <v>387</v>
      </c>
      <c r="BD29" s="11" t="s">
        <v>810</v>
      </c>
      <c r="BE29" s="20">
        <v>59.4</v>
      </c>
      <c r="BF29" s="24" t="s">
        <v>173</v>
      </c>
      <c r="BG29" s="13">
        <f t="shared" si="10"/>
        <v>2394</v>
      </c>
      <c r="BH29" s="14">
        <v>39470.449999999997</v>
      </c>
      <c r="BI29" s="15" t="s">
        <v>388</v>
      </c>
      <c r="BJ29" s="11" t="s">
        <v>811</v>
      </c>
      <c r="BK29" s="19">
        <v>66.8</v>
      </c>
      <c r="BL29" s="24" t="s">
        <v>173</v>
      </c>
      <c r="BM29" s="16">
        <v>2693.25</v>
      </c>
      <c r="BN29" s="14">
        <v>42100.7</v>
      </c>
      <c r="BO29" s="15" t="s">
        <v>812</v>
      </c>
      <c r="BP29" s="11" t="s">
        <v>813</v>
      </c>
      <c r="BQ29" s="23">
        <v>74.17</v>
      </c>
      <c r="BR29" s="24" t="s">
        <v>173</v>
      </c>
      <c r="BS29" s="16">
        <v>2992.5</v>
      </c>
      <c r="BT29" s="14">
        <v>44730.95</v>
      </c>
      <c r="BU29" s="15" t="s">
        <v>814</v>
      </c>
    </row>
    <row r="30" spans="1:73" ht="15.75" thickBot="1" x14ac:dyDescent="0.3">
      <c r="A30" s="10">
        <v>10</v>
      </c>
      <c r="B30" s="11" t="s">
        <v>389</v>
      </c>
      <c r="C30" s="20">
        <v>16.5</v>
      </c>
      <c r="D30" s="21">
        <v>410</v>
      </c>
      <c r="E30" s="16">
        <f t="shared" si="11"/>
        <v>665</v>
      </c>
      <c r="F30" s="14">
        <v>21209</v>
      </c>
      <c r="G30" s="15" t="s">
        <v>390</v>
      </c>
      <c r="H30" s="11" t="s">
        <v>391</v>
      </c>
      <c r="I30" s="20">
        <v>19.8</v>
      </c>
      <c r="J30" s="21">
        <v>490</v>
      </c>
      <c r="K30" s="16">
        <f t="shared" si="12"/>
        <v>798</v>
      </c>
      <c r="L30" s="14">
        <v>22461.5</v>
      </c>
      <c r="M30" s="15" t="s">
        <v>392</v>
      </c>
      <c r="N30" s="11" t="s">
        <v>393</v>
      </c>
      <c r="O30" s="20">
        <v>23.1</v>
      </c>
      <c r="P30" s="21">
        <v>570</v>
      </c>
      <c r="Q30" s="16">
        <f t="shared" si="13"/>
        <v>931</v>
      </c>
      <c r="R30" s="14">
        <v>23714</v>
      </c>
      <c r="S30" s="15" t="s">
        <v>394</v>
      </c>
      <c r="T30" s="11" t="s">
        <v>395</v>
      </c>
      <c r="U30" s="20">
        <v>26.4</v>
      </c>
      <c r="V30" s="21">
        <v>655</v>
      </c>
      <c r="W30" s="16">
        <f t="shared" si="14"/>
        <v>1064</v>
      </c>
      <c r="X30" s="14">
        <v>24924.75</v>
      </c>
      <c r="Y30" s="15" t="s">
        <v>396</v>
      </c>
      <c r="Z30" s="11" t="s">
        <v>397</v>
      </c>
      <c r="AA30" s="20">
        <v>29.7</v>
      </c>
      <c r="AB30" s="21">
        <v>735</v>
      </c>
      <c r="AC30" s="16">
        <f t="shared" si="15"/>
        <v>1197</v>
      </c>
      <c r="AD30" s="14">
        <v>26177.25</v>
      </c>
      <c r="AE30" s="15" t="s">
        <v>398</v>
      </c>
      <c r="AF30" s="11" t="s">
        <v>399</v>
      </c>
      <c r="AG30" s="20">
        <v>33</v>
      </c>
      <c r="AH30" s="21">
        <v>820</v>
      </c>
      <c r="AI30" s="13">
        <f t="shared" si="16"/>
        <v>1330</v>
      </c>
      <c r="AJ30" s="14">
        <v>27429.75</v>
      </c>
      <c r="AK30" s="15" t="s">
        <v>400</v>
      </c>
      <c r="AL30" s="11" t="s">
        <v>401</v>
      </c>
      <c r="AM30" s="20">
        <v>41.25</v>
      </c>
      <c r="AN30" s="22">
        <v>1025</v>
      </c>
      <c r="AO30" s="16">
        <f t="shared" si="17"/>
        <v>1662.5</v>
      </c>
      <c r="AP30" s="14">
        <v>30561</v>
      </c>
      <c r="AQ30" s="15" t="s">
        <v>402</v>
      </c>
      <c r="AR30" s="11" t="s">
        <v>403</v>
      </c>
      <c r="AS30" s="20">
        <v>49.5</v>
      </c>
      <c r="AT30" s="21">
        <v>1273</v>
      </c>
      <c r="AU30" s="16">
        <f t="shared" si="18"/>
        <v>1995</v>
      </c>
      <c r="AV30" s="14">
        <v>33650.5</v>
      </c>
      <c r="AW30" s="15" t="s">
        <v>404</v>
      </c>
      <c r="AX30" s="11" t="s">
        <v>405</v>
      </c>
      <c r="AY30" s="20">
        <v>57.75</v>
      </c>
      <c r="AZ30" s="24" t="s">
        <v>173</v>
      </c>
      <c r="BA30" s="16">
        <f t="shared" si="19"/>
        <v>2327.5</v>
      </c>
      <c r="BB30" s="14">
        <v>36781.75</v>
      </c>
      <c r="BC30" s="15" t="s">
        <v>406</v>
      </c>
      <c r="BD30" s="11" t="s">
        <v>815</v>
      </c>
      <c r="BE30" s="20">
        <v>66</v>
      </c>
      <c r="BF30" s="24" t="s">
        <v>173</v>
      </c>
      <c r="BG30" s="13">
        <f t="shared" si="10"/>
        <v>2660</v>
      </c>
      <c r="BH30" s="14">
        <v>43169.5</v>
      </c>
      <c r="BI30" s="15" t="s">
        <v>407</v>
      </c>
      <c r="BJ30" s="11" t="s">
        <v>816</v>
      </c>
      <c r="BK30" s="23">
        <v>74.22</v>
      </c>
      <c r="BL30" s="24" t="s">
        <v>173</v>
      </c>
      <c r="BM30" s="16">
        <v>2992.5</v>
      </c>
      <c r="BN30" s="14">
        <v>46092</v>
      </c>
      <c r="BO30" s="15" t="s">
        <v>817</v>
      </c>
      <c r="BP30" s="11" t="s">
        <v>818</v>
      </c>
      <c r="BQ30" s="19">
        <v>82.41</v>
      </c>
      <c r="BR30" s="24" t="s">
        <v>173</v>
      </c>
      <c r="BS30" s="16">
        <v>3325</v>
      </c>
      <c r="BT30" s="14">
        <v>49014.5</v>
      </c>
      <c r="BU30" s="15" t="s">
        <v>819</v>
      </c>
    </row>
    <row r="31" spans="1:73" ht="15.75" thickBot="1" x14ac:dyDescent="0.3">
      <c r="A31" s="10">
        <v>11</v>
      </c>
      <c r="B31" s="11" t="s">
        <v>408</v>
      </c>
      <c r="C31" s="20">
        <v>18.149999999999999</v>
      </c>
      <c r="D31" s="24" t="s">
        <v>173</v>
      </c>
      <c r="E31" s="16">
        <f t="shared" si="11"/>
        <v>731.5</v>
      </c>
      <c r="F31" s="14">
        <v>22570.05</v>
      </c>
      <c r="G31" s="15" t="s">
        <v>409</v>
      </c>
      <c r="H31" s="11" t="s">
        <v>410</v>
      </c>
      <c r="I31" s="20">
        <v>21.78</v>
      </c>
      <c r="J31" s="24" t="s">
        <v>173</v>
      </c>
      <c r="K31" s="16">
        <f t="shared" si="12"/>
        <v>877.8</v>
      </c>
      <c r="L31" s="14">
        <v>23947.8</v>
      </c>
      <c r="M31" s="15" t="s">
        <v>411</v>
      </c>
      <c r="N31" s="11" t="s">
        <v>412</v>
      </c>
      <c r="O31" s="20">
        <v>25.41</v>
      </c>
      <c r="P31" s="24" t="s">
        <v>173</v>
      </c>
      <c r="Q31" s="16">
        <f t="shared" si="13"/>
        <v>1024.0999999999999</v>
      </c>
      <c r="R31" s="14">
        <v>25325.55</v>
      </c>
      <c r="S31" s="15" t="s">
        <v>413</v>
      </c>
      <c r="T31" s="11" t="s">
        <v>414</v>
      </c>
      <c r="U31" s="20">
        <v>29.04</v>
      </c>
      <c r="V31" s="24" t="s">
        <v>173</v>
      </c>
      <c r="W31" s="16">
        <f t="shared" si="14"/>
        <v>1170.4000000000001</v>
      </c>
      <c r="X31" s="14">
        <v>26657.375</v>
      </c>
      <c r="Y31" s="15" t="s">
        <v>415</v>
      </c>
      <c r="Z31" s="11" t="s">
        <v>416</v>
      </c>
      <c r="AA31" s="20">
        <v>32.67</v>
      </c>
      <c r="AB31" s="24" t="s">
        <v>173</v>
      </c>
      <c r="AC31" s="16">
        <f t="shared" si="15"/>
        <v>1316.7</v>
      </c>
      <c r="AD31" s="14">
        <v>28035.125</v>
      </c>
      <c r="AE31" s="15" t="s">
        <v>417</v>
      </c>
      <c r="AF31" s="11" t="s">
        <v>418</v>
      </c>
      <c r="AG31" s="20">
        <v>36.299999999999997</v>
      </c>
      <c r="AH31" s="24" t="s">
        <v>173</v>
      </c>
      <c r="AI31" s="13">
        <f t="shared" si="16"/>
        <v>1463</v>
      </c>
      <c r="AJ31" s="14">
        <v>29412.875</v>
      </c>
      <c r="AK31" s="15" t="s">
        <v>419</v>
      </c>
      <c r="AL31" s="11" t="s">
        <v>420</v>
      </c>
      <c r="AM31" s="20">
        <v>45.375</v>
      </c>
      <c r="AN31" s="24" t="s">
        <v>173</v>
      </c>
      <c r="AO31" s="16">
        <f t="shared" si="17"/>
        <v>1828.75</v>
      </c>
      <c r="AP31" s="14">
        <v>32857.25</v>
      </c>
      <c r="AQ31" s="15" t="s">
        <v>421</v>
      </c>
      <c r="AR31" s="11" t="s">
        <v>422</v>
      </c>
      <c r="AS31" s="20">
        <v>54.45</v>
      </c>
      <c r="AT31" s="24" t="s">
        <v>173</v>
      </c>
      <c r="AU31" s="16">
        <f t="shared" si="18"/>
        <v>2194.5</v>
      </c>
      <c r="AV31" s="14">
        <v>36255.699999999997</v>
      </c>
      <c r="AW31" s="15" t="s">
        <v>423</v>
      </c>
      <c r="AX31" s="11" t="s">
        <v>424</v>
      </c>
      <c r="AY31" s="20">
        <v>63.524999999999999</v>
      </c>
      <c r="AZ31" s="24" t="s">
        <v>173</v>
      </c>
      <c r="BA31" s="16">
        <f t="shared" si="19"/>
        <v>2560.25</v>
      </c>
      <c r="BB31" s="14">
        <v>39700.074999999997</v>
      </c>
      <c r="BC31" s="15" t="s">
        <v>425</v>
      </c>
      <c r="BD31" s="11" t="s">
        <v>820</v>
      </c>
      <c r="BE31" s="20">
        <v>72.599999999999994</v>
      </c>
      <c r="BF31" s="24" t="s">
        <v>173</v>
      </c>
      <c r="BG31" s="13">
        <f t="shared" si="10"/>
        <v>2926</v>
      </c>
      <c r="BH31" s="14">
        <v>46868.549999999996</v>
      </c>
      <c r="BI31" s="29" t="s">
        <v>426</v>
      </c>
      <c r="BJ31" s="11" t="s">
        <v>821</v>
      </c>
      <c r="BK31" s="19">
        <v>81.64</v>
      </c>
      <c r="BL31" s="24" t="s">
        <v>173</v>
      </c>
      <c r="BM31" s="16">
        <v>3291.75</v>
      </c>
      <c r="BN31" s="14">
        <v>50083.299999999996</v>
      </c>
      <c r="BO31" s="29" t="s">
        <v>822</v>
      </c>
      <c r="BP31" s="11" t="s">
        <v>823</v>
      </c>
      <c r="BQ31" s="23">
        <v>90.65</v>
      </c>
      <c r="BR31" s="24" t="s">
        <v>173</v>
      </c>
      <c r="BS31" s="16">
        <v>3657.5</v>
      </c>
      <c r="BT31" s="14">
        <v>53298.049999999996</v>
      </c>
      <c r="BU31" s="29" t="s">
        <v>824</v>
      </c>
    </row>
    <row r="32" spans="1:73" ht="15.75" thickBot="1" x14ac:dyDescent="0.3">
      <c r="A32" s="26">
        <v>12</v>
      </c>
      <c r="B32" s="27" t="s">
        <v>427</v>
      </c>
      <c r="C32" s="20">
        <v>19.8</v>
      </c>
      <c r="D32" s="24" t="s">
        <v>173</v>
      </c>
      <c r="E32" s="16">
        <f t="shared" si="11"/>
        <v>798</v>
      </c>
      <c r="F32" s="14">
        <v>23931.1</v>
      </c>
      <c r="G32" s="15" t="s">
        <v>428</v>
      </c>
      <c r="H32" s="27" t="s">
        <v>429</v>
      </c>
      <c r="I32" s="20">
        <v>23.76</v>
      </c>
      <c r="J32" s="24" t="s">
        <v>173</v>
      </c>
      <c r="K32" s="16">
        <f t="shared" si="12"/>
        <v>957.59999999999991</v>
      </c>
      <c r="L32" s="14">
        <v>25434.1</v>
      </c>
      <c r="M32" s="15" t="s">
        <v>430</v>
      </c>
      <c r="N32" s="27" t="s">
        <v>431</v>
      </c>
      <c r="O32" s="20">
        <v>27.72</v>
      </c>
      <c r="P32" s="24" t="s">
        <v>173</v>
      </c>
      <c r="Q32" s="16">
        <f t="shared" si="13"/>
        <v>1117.1999999999998</v>
      </c>
      <c r="R32" s="14">
        <v>26937.1</v>
      </c>
      <c r="S32" s="15" t="s">
        <v>432</v>
      </c>
      <c r="T32" s="27" t="s">
        <v>433</v>
      </c>
      <c r="U32" s="20">
        <v>31.68</v>
      </c>
      <c r="V32" s="24" t="s">
        <v>173</v>
      </c>
      <c r="W32" s="16">
        <f t="shared" si="14"/>
        <v>1276.8000000000002</v>
      </c>
      <c r="X32" s="14">
        <v>28390</v>
      </c>
      <c r="Y32" s="15" t="s">
        <v>434</v>
      </c>
      <c r="Z32" s="27" t="s">
        <v>435</v>
      </c>
      <c r="AA32" s="20">
        <v>35.64</v>
      </c>
      <c r="AB32" s="24" t="s">
        <v>173</v>
      </c>
      <c r="AC32" s="16">
        <f t="shared" si="15"/>
        <v>1436.4</v>
      </c>
      <c r="AD32" s="14">
        <v>29893</v>
      </c>
      <c r="AE32" s="15" t="s">
        <v>436</v>
      </c>
      <c r="AF32" s="27" t="s">
        <v>437</v>
      </c>
      <c r="AG32" s="20">
        <v>39.6</v>
      </c>
      <c r="AH32" s="24" t="s">
        <v>173</v>
      </c>
      <c r="AI32" s="13">
        <f t="shared" si="16"/>
        <v>1596</v>
      </c>
      <c r="AJ32" s="14">
        <v>31396</v>
      </c>
      <c r="AK32" s="15" t="s">
        <v>438</v>
      </c>
      <c r="AL32" s="27" t="s">
        <v>439</v>
      </c>
      <c r="AM32" s="20">
        <v>49.5</v>
      </c>
      <c r="AN32" s="24" t="s">
        <v>173</v>
      </c>
      <c r="AO32" s="16">
        <f t="shared" si="17"/>
        <v>1995</v>
      </c>
      <c r="AP32" s="14">
        <v>35153.5</v>
      </c>
      <c r="AQ32" s="15" t="s">
        <v>440</v>
      </c>
      <c r="AR32" s="27" t="s">
        <v>441</v>
      </c>
      <c r="AS32" s="20">
        <v>59.4</v>
      </c>
      <c r="AT32" s="24" t="s">
        <v>173</v>
      </c>
      <c r="AU32" s="16">
        <f t="shared" si="18"/>
        <v>2394</v>
      </c>
      <c r="AV32" s="14">
        <v>38860.9</v>
      </c>
      <c r="AW32" s="15" t="s">
        <v>442</v>
      </c>
      <c r="AX32" s="27" t="s">
        <v>443</v>
      </c>
      <c r="AY32" s="20">
        <v>76.44</v>
      </c>
      <c r="AZ32" s="24" t="s">
        <v>173</v>
      </c>
      <c r="BA32" s="16">
        <f t="shared" si="19"/>
        <v>2793</v>
      </c>
      <c r="BB32" s="14">
        <v>42618.400000000001</v>
      </c>
      <c r="BC32" s="15" t="s">
        <v>444</v>
      </c>
      <c r="BD32" s="27" t="s">
        <v>825</v>
      </c>
      <c r="BE32" s="20">
        <v>79.599999999999994</v>
      </c>
      <c r="BF32" s="24" t="s">
        <v>173</v>
      </c>
      <c r="BG32" s="13">
        <f t="shared" si="10"/>
        <v>3192</v>
      </c>
      <c r="BH32" s="14">
        <v>50567.6</v>
      </c>
      <c r="BI32" s="29" t="s">
        <v>445</v>
      </c>
      <c r="BJ32" s="27" t="s">
        <v>826</v>
      </c>
      <c r="BK32" s="19">
        <v>89.06</v>
      </c>
      <c r="BL32" s="24" t="s">
        <v>173</v>
      </c>
      <c r="BM32" s="16">
        <v>3591</v>
      </c>
      <c r="BN32" s="14">
        <v>54074.6</v>
      </c>
      <c r="BO32" s="29" t="s">
        <v>827</v>
      </c>
      <c r="BP32" s="27" t="s">
        <v>828</v>
      </c>
      <c r="BQ32" s="23">
        <v>98.89</v>
      </c>
      <c r="BR32" s="24" t="s">
        <v>173</v>
      </c>
      <c r="BS32" s="16">
        <v>3990</v>
      </c>
      <c r="BT32" s="14">
        <v>57581.599999999999</v>
      </c>
      <c r="BU32" s="29" t="s">
        <v>829</v>
      </c>
    </row>
    <row r="33" spans="1:73" ht="15.75" thickTop="1" x14ac:dyDescent="0.25">
      <c r="A33" s="30"/>
      <c r="B33" s="30"/>
      <c r="C33" s="31"/>
      <c r="D33" s="31"/>
      <c r="E33" s="31"/>
      <c r="F33" s="32"/>
      <c r="G33" s="30"/>
      <c r="H33" s="30"/>
      <c r="I33" s="31"/>
      <c r="J33" s="31"/>
      <c r="K33" s="33"/>
      <c r="L33" s="32"/>
      <c r="M33" s="30"/>
      <c r="N33" s="30"/>
      <c r="O33" s="31"/>
      <c r="P33" s="31"/>
      <c r="Q33" s="31"/>
      <c r="R33" s="32"/>
      <c r="S33" s="30"/>
      <c r="T33" s="30"/>
      <c r="U33" s="31"/>
      <c r="V33" s="31"/>
      <c r="W33" s="31"/>
      <c r="X33" s="32"/>
      <c r="Y33" s="30"/>
      <c r="Z33" s="30"/>
      <c r="AA33" s="31"/>
      <c r="AB33" s="31"/>
      <c r="AC33" s="31"/>
      <c r="AD33" s="32"/>
      <c r="AE33" s="30"/>
      <c r="AF33" s="30"/>
      <c r="AG33" s="31"/>
      <c r="AH33" s="31"/>
      <c r="AI33" s="31"/>
      <c r="AJ33" s="32"/>
      <c r="AK33" s="30"/>
      <c r="AL33" s="30"/>
      <c r="AM33" s="31"/>
      <c r="AN33" s="31"/>
      <c r="AO33" s="31"/>
      <c r="AP33" s="32"/>
      <c r="AQ33" s="30"/>
      <c r="AR33" s="30"/>
      <c r="AS33" s="31"/>
      <c r="AT33" s="34"/>
      <c r="AU33" s="31"/>
      <c r="AV33" s="32"/>
      <c r="AW33" s="30"/>
      <c r="AX33" s="30"/>
      <c r="AY33" s="31"/>
      <c r="AZ33" s="34"/>
      <c r="BA33" s="31"/>
      <c r="BB33" s="32"/>
      <c r="BC33" s="30"/>
      <c r="BD33" s="30"/>
      <c r="BE33" s="34"/>
      <c r="BF33" s="34"/>
      <c r="BG33" s="35"/>
      <c r="BH33" s="36"/>
      <c r="BI33" s="30"/>
    </row>
    <row r="34" spans="1:73" ht="28.5" x14ac:dyDescent="0.45">
      <c r="A34" s="30"/>
      <c r="B34" s="30"/>
      <c r="C34" s="31"/>
      <c r="D34" s="59" t="s">
        <v>725</v>
      </c>
      <c r="E34" s="31"/>
      <c r="F34" s="32"/>
      <c r="G34" s="30"/>
      <c r="H34" s="30"/>
      <c r="I34" s="31"/>
      <c r="J34" s="59" t="s">
        <v>725</v>
      </c>
      <c r="K34" s="33"/>
      <c r="L34" s="32"/>
      <c r="M34" s="30"/>
      <c r="N34" s="30"/>
      <c r="O34" s="31"/>
      <c r="P34" s="59" t="s">
        <v>725</v>
      </c>
      <c r="Q34" s="31"/>
      <c r="R34" s="32"/>
      <c r="S34" s="30"/>
      <c r="T34" s="30"/>
      <c r="U34" s="31"/>
      <c r="V34" s="59" t="s">
        <v>725</v>
      </c>
      <c r="W34" s="31"/>
      <c r="X34" s="32"/>
      <c r="Y34" s="30"/>
      <c r="Z34" s="30"/>
      <c r="AA34" s="59" t="s">
        <v>725</v>
      </c>
      <c r="AB34" s="31"/>
      <c r="AC34" s="31"/>
      <c r="AD34" s="32"/>
      <c r="AE34" s="30"/>
      <c r="AF34" s="30"/>
      <c r="AG34" s="31"/>
      <c r="AH34" s="31"/>
      <c r="AI34" s="59" t="s">
        <v>725</v>
      </c>
      <c r="AJ34" s="32"/>
      <c r="AK34" s="30"/>
      <c r="AL34" s="30"/>
      <c r="AM34" s="31"/>
      <c r="AN34" s="31"/>
      <c r="AO34" s="59" t="s">
        <v>725</v>
      </c>
      <c r="AP34" s="32"/>
      <c r="AQ34" s="30"/>
      <c r="AR34" s="30"/>
      <c r="AS34" s="31"/>
      <c r="AT34" s="34"/>
      <c r="AU34" s="59" t="s">
        <v>725</v>
      </c>
      <c r="AV34" s="32"/>
      <c r="AW34" s="30"/>
      <c r="AX34" s="30"/>
      <c r="AY34" s="31"/>
      <c r="AZ34" s="34"/>
      <c r="BA34" s="59" t="s">
        <v>725</v>
      </c>
      <c r="BB34" s="32"/>
      <c r="BC34" s="30"/>
      <c r="BD34" s="30"/>
      <c r="BE34" s="34"/>
      <c r="BF34" s="34"/>
      <c r="BG34" s="59" t="s">
        <v>725</v>
      </c>
      <c r="BH34" s="36"/>
      <c r="BI34" s="30"/>
    </row>
    <row r="35" spans="1:73" ht="15.75" thickBot="1" x14ac:dyDescent="0.3">
      <c r="A35" s="30"/>
      <c r="B35" s="30"/>
      <c r="C35" s="31"/>
      <c r="D35" s="31"/>
      <c r="E35" s="31"/>
      <c r="F35" s="32"/>
      <c r="G35" s="30"/>
      <c r="H35" s="30"/>
      <c r="I35" s="31"/>
      <c r="J35" s="31"/>
      <c r="K35" s="33"/>
      <c r="L35" s="32"/>
      <c r="M35" s="30"/>
      <c r="N35" s="30"/>
      <c r="O35" s="31"/>
      <c r="P35" s="31"/>
      <c r="Q35" s="31"/>
      <c r="R35" s="32"/>
      <c r="S35" s="30"/>
      <c r="T35" s="30"/>
      <c r="U35" s="31"/>
      <c r="V35" s="31"/>
      <c r="W35" s="31"/>
      <c r="X35" s="32"/>
      <c r="Y35" s="30"/>
      <c r="Z35" s="30"/>
      <c r="AA35" s="31"/>
      <c r="AB35" s="31"/>
      <c r="AC35" s="31"/>
      <c r="AD35" s="32"/>
      <c r="AE35" s="30"/>
      <c r="AF35" s="30"/>
      <c r="AG35" s="31"/>
      <c r="AH35" s="31"/>
      <c r="AI35" s="31"/>
      <c r="AJ35" s="32"/>
      <c r="AK35" s="30"/>
      <c r="AL35" s="30"/>
      <c r="AM35" s="31"/>
      <c r="AN35" s="31"/>
      <c r="AO35" s="31"/>
      <c r="AP35" s="32"/>
      <c r="AQ35" s="30"/>
      <c r="AR35" s="30"/>
      <c r="AS35" s="31"/>
      <c r="AT35" s="34"/>
      <c r="AU35" s="31"/>
      <c r="AV35" s="32"/>
      <c r="AW35" s="30"/>
      <c r="AX35" s="30"/>
      <c r="AY35" s="31"/>
      <c r="AZ35" s="34"/>
      <c r="BA35" s="31"/>
      <c r="BB35" s="32"/>
      <c r="BC35" s="30"/>
      <c r="BD35" s="30"/>
      <c r="BE35" s="34"/>
      <c r="BF35" s="34"/>
      <c r="BG35" s="35"/>
      <c r="BH35" s="36"/>
      <c r="BI35" s="30"/>
    </row>
    <row r="36" spans="1:73" s="3" customFormat="1" ht="33" thickTop="1" thickBot="1" x14ac:dyDescent="0.3">
      <c r="A36" s="5" t="s">
        <v>446</v>
      </c>
      <c r="B36" s="76" t="s">
        <v>1</v>
      </c>
      <c r="C36" s="77"/>
      <c r="D36" s="77"/>
      <c r="E36" s="77"/>
      <c r="F36" s="78"/>
      <c r="G36" s="79"/>
      <c r="H36" s="76" t="s">
        <v>2</v>
      </c>
      <c r="I36" s="77"/>
      <c r="J36" s="77"/>
      <c r="K36" s="77"/>
      <c r="L36" s="78"/>
      <c r="M36" s="79"/>
      <c r="N36" s="76" t="s">
        <v>3</v>
      </c>
      <c r="O36" s="77"/>
      <c r="P36" s="77"/>
      <c r="Q36" s="77"/>
      <c r="R36" s="78"/>
      <c r="S36" s="79"/>
      <c r="T36" s="80" t="s">
        <v>4</v>
      </c>
      <c r="U36" s="81"/>
      <c r="V36" s="81"/>
      <c r="W36" s="81"/>
      <c r="X36" s="81"/>
      <c r="Y36" s="82"/>
      <c r="Z36" s="76" t="s">
        <v>5</v>
      </c>
      <c r="AA36" s="77"/>
      <c r="AB36" s="77"/>
      <c r="AC36" s="77"/>
      <c r="AD36" s="78"/>
      <c r="AE36" s="79"/>
      <c r="AF36" s="76" t="s">
        <v>6</v>
      </c>
      <c r="AG36" s="77"/>
      <c r="AH36" s="77"/>
      <c r="AI36" s="77"/>
      <c r="AJ36" s="78"/>
      <c r="AK36" s="79"/>
      <c r="AL36" s="76" t="s">
        <v>7</v>
      </c>
      <c r="AM36" s="77"/>
      <c r="AN36" s="77"/>
      <c r="AO36" s="77"/>
      <c r="AP36" s="78"/>
      <c r="AQ36" s="79"/>
      <c r="AR36" s="76" t="s">
        <v>8</v>
      </c>
      <c r="AS36" s="77"/>
      <c r="AT36" s="77"/>
      <c r="AU36" s="77"/>
      <c r="AV36" s="78"/>
      <c r="AW36" s="79"/>
      <c r="AX36" s="76" t="s">
        <v>9</v>
      </c>
      <c r="AY36" s="77"/>
      <c r="AZ36" s="77"/>
      <c r="BA36" s="77"/>
      <c r="BB36" s="78"/>
      <c r="BC36" s="79"/>
      <c r="BD36" s="64" t="s">
        <v>726</v>
      </c>
      <c r="BE36" s="65"/>
      <c r="BF36" s="65"/>
      <c r="BG36" s="65"/>
      <c r="BH36" s="66"/>
      <c r="BI36" s="67"/>
      <c r="BJ36" s="64" t="s">
        <v>727</v>
      </c>
      <c r="BK36" s="65"/>
      <c r="BL36" s="65"/>
      <c r="BM36" s="65"/>
      <c r="BN36" s="66"/>
      <c r="BO36" s="67"/>
      <c r="BP36" s="64" t="s">
        <v>728</v>
      </c>
      <c r="BQ36" s="65"/>
      <c r="BR36" s="65"/>
      <c r="BS36" s="65"/>
      <c r="BT36" s="66"/>
      <c r="BU36" s="67"/>
    </row>
    <row r="37" spans="1:73" s="3" customFormat="1" ht="46.5" thickTop="1" thickBot="1" x14ac:dyDescent="0.3">
      <c r="A37" s="6" t="s">
        <v>236</v>
      </c>
      <c r="B37" s="7" t="s">
        <v>11</v>
      </c>
      <c r="C37" s="7" t="s">
        <v>12</v>
      </c>
      <c r="D37" s="7" t="s">
        <v>13</v>
      </c>
      <c r="E37" s="7" t="s">
        <v>14</v>
      </c>
      <c r="F37" s="9" t="s">
        <v>15</v>
      </c>
      <c r="G37" s="7" t="s">
        <v>16</v>
      </c>
      <c r="H37" s="7" t="s">
        <v>11</v>
      </c>
      <c r="I37" s="7" t="s">
        <v>12</v>
      </c>
      <c r="J37" s="7" t="s">
        <v>13</v>
      </c>
      <c r="K37" s="7" t="s">
        <v>14</v>
      </c>
      <c r="L37" s="9" t="s">
        <v>15</v>
      </c>
      <c r="M37" s="7" t="s">
        <v>16</v>
      </c>
      <c r="N37" s="7" t="s">
        <v>11</v>
      </c>
      <c r="O37" s="7" t="s">
        <v>12</v>
      </c>
      <c r="P37" s="7" t="s">
        <v>13</v>
      </c>
      <c r="Q37" s="7" t="s">
        <v>14</v>
      </c>
      <c r="R37" s="9" t="s">
        <v>15</v>
      </c>
      <c r="S37" s="7" t="s">
        <v>16</v>
      </c>
      <c r="T37" s="7" t="s">
        <v>11</v>
      </c>
      <c r="U37" s="7" t="s">
        <v>12</v>
      </c>
      <c r="V37" s="7" t="s">
        <v>13</v>
      </c>
      <c r="W37" s="7" t="s">
        <v>14</v>
      </c>
      <c r="X37" s="9" t="s">
        <v>15</v>
      </c>
      <c r="Y37" s="7" t="s">
        <v>16</v>
      </c>
      <c r="Z37" s="7" t="s">
        <v>11</v>
      </c>
      <c r="AA37" s="7" t="s">
        <v>12</v>
      </c>
      <c r="AB37" s="7" t="s">
        <v>13</v>
      </c>
      <c r="AC37" s="7" t="s">
        <v>14</v>
      </c>
      <c r="AD37" s="9" t="s">
        <v>15</v>
      </c>
      <c r="AE37" s="7" t="s">
        <v>16</v>
      </c>
      <c r="AF37" s="7" t="s">
        <v>11</v>
      </c>
      <c r="AG37" s="7" t="s">
        <v>12</v>
      </c>
      <c r="AH37" s="7" t="s">
        <v>13</v>
      </c>
      <c r="AI37" s="7" t="s">
        <v>14</v>
      </c>
      <c r="AJ37" s="9" t="s">
        <v>15</v>
      </c>
      <c r="AK37" s="7" t="s">
        <v>16</v>
      </c>
      <c r="AL37" s="7" t="s">
        <v>11</v>
      </c>
      <c r="AM37" s="7" t="s">
        <v>12</v>
      </c>
      <c r="AN37" s="7" t="s">
        <v>13</v>
      </c>
      <c r="AO37" s="7" t="s">
        <v>14</v>
      </c>
      <c r="AP37" s="9" t="s">
        <v>15</v>
      </c>
      <c r="AQ37" s="7" t="s">
        <v>16</v>
      </c>
      <c r="AR37" s="7" t="s">
        <v>11</v>
      </c>
      <c r="AS37" s="7" t="s">
        <v>12</v>
      </c>
      <c r="AT37" s="7" t="s">
        <v>13</v>
      </c>
      <c r="AU37" s="7" t="s">
        <v>14</v>
      </c>
      <c r="AV37" s="9" t="s">
        <v>15</v>
      </c>
      <c r="AW37" s="7" t="s">
        <v>16</v>
      </c>
      <c r="AX37" s="7" t="s">
        <v>11</v>
      </c>
      <c r="AY37" s="7" t="s">
        <v>12</v>
      </c>
      <c r="AZ37" s="7" t="s">
        <v>13</v>
      </c>
      <c r="BA37" s="7" t="s">
        <v>14</v>
      </c>
      <c r="BB37" s="9" t="s">
        <v>15</v>
      </c>
      <c r="BC37" s="7" t="s">
        <v>16</v>
      </c>
      <c r="BD37" s="62" t="s">
        <v>11</v>
      </c>
      <c r="BE37" s="62" t="s">
        <v>12</v>
      </c>
      <c r="BF37" s="62" t="s">
        <v>13</v>
      </c>
      <c r="BG37" s="62" t="s">
        <v>14</v>
      </c>
      <c r="BH37" s="63" t="s">
        <v>15</v>
      </c>
      <c r="BI37" s="62" t="s">
        <v>16</v>
      </c>
      <c r="BJ37" s="62" t="s">
        <v>11</v>
      </c>
      <c r="BK37" s="62" t="s">
        <v>12</v>
      </c>
      <c r="BL37" s="62" t="s">
        <v>13</v>
      </c>
      <c r="BM37" s="62" t="s">
        <v>14</v>
      </c>
      <c r="BN37" s="63" t="s">
        <v>15</v>
      </c>
      <c r="BO37" s="62" t="s">
        <v>16</v>
      </c>
      <c r="BP37" s="62" t="s">
        <v>11</v>
      </c>
      <c r="BQ37" s="62" t="s">
        <v>12</v>
      </c>
      <c r="BR37" s="62" t="s">
        <v>13</v>
      </c>
      <c r="BS37" s="62" t="s">
        <v>14</v>
      </c>
      <c r="BT37" s="63" t="s">
        <v>15</v>
      </c>
      <c r="BU37" s="62" t="s">
        <v>16</v>
      </c>
    </row>
    <row r="38" spans="1:73" s="3" customFormat="1" ht="15.75" thickBot="1" x14ac:dyDescent="0.3">
      <c r="A38" s="10">
        <v>2</v>
      </c>
      <c r="B38" s="11" t="s">
        <v>447</v>
      </c>
      <c r="C38" s="19">
        <v>2.93</v>
      </c>
      <c r="D38" s="16">
        <v>72.900000000000006</v>
      </c>
      <c r="E38" s="16">
        <v>118.3</v>
      </c>
      <c r="F38" s="14">
        <v>10093.5468</v>
      </c>
      <c r="G38" s="15" t="s">
        <v>448</v>
      </c>
      <c r="H38" s="11" t="s">
        <v>449</v>
      </c>
      <c r="I38" s="19">
        <v>3.516</v>
      </c>
      <c r="J38" s="16">
        <v>87.48</v>
      </c>
      <c r="K38" s="16">
        <v>141.95999999999998</v>
      </c>
      <c r="L38" s="14">
        <v>10338.5358</v>
      </c>
      <c r="M38" s="15" t="s">
        <v>450</v>
      </c>
      <c r="N38" s="11" t="s">
        <v>451</v>
      </c>
      <c r="O38" s="19">
        <v>4.1020000000000003</v>
      </c>
      <c r="P38" s="16">
        <v>102.06</v>
      </c>
      <c r="Q38" s="16">
        <v>165.61999999999998</v>
      </c>
      <c r="R38" s="14">
        <v>10583.524799999999</v>
      </c>
      <c r="S38" s="15" t="s">
        <v>452</v>
      </c>
      <c r="T38" s="11" t="s">
        <v>453</v>
      </c>
      <c r="U38" s="19">
        <v>4.6880000000000006</v>
      </c>
      <c r="V38" s="16">
        <v>116.64000000000001</v>
      </c>
      <c r="W38" s="16">
        <v>189.28</v>
      </c>
      <c r="X38" s="14">
        <v>10820.3475</v>
      </c>
      <c r="Y38" s="15" t="s">
        <v>454</v>
      </c>
      <c r="Z38" s="11" t="s">
        <v>455</v>
      </c>
      <c r="AA38" s="19">
        <v>5.274</v>
      </c>
      <c r="AB38" s="16">
        <v>131.22000000000003</v>
      </c>
      <c r="AC38" s="16">
        <v>212.94</v>
      </c>
      <c r="AD38" s="14">
        <v>11065.336499999999</v>
      </c>
      <c r="AE38" s="15" t="s">
        <v>456</v>
      </c>
      <c r="AF38" s="11" t="s">
        <v>457</v>
      </c>
      <c r="AG38" s="19">
        <v>5.86</v>
      </c>
      <c r="AH38" s="16">
        <v>145.80000000000001</v>
      </c>
      <c r="AI38" s="16">
        <v>236.6</v>
      </c>
      <c r="AJ38" s="14">
        <v>11310.325499999999</v>
      </c>
      <c r="AK38" s="15" t="s">
        <v>458</v>
      </c>
      <c r="AL38" s="11" t="s">
        <v>459</v>
      </c>
      <c r="AM38" s="19">
        <v>7.3250000000000002</v>
      </c>
      <c r="AN38" s="16">
        <v>182.25</v>
      </c>
      <c r="AO38" s="16">
        <v>295.75</v>
      </c>
      <c r="AP38" s="14">
        <v>11922.797999999999</v>
      </c>
      <c r="AQ38" s="15" t="s">
        <v>460</v>
      </c>
      <c r="AR38" s="11" t="s">
        <v>461</v>
      </c>
      <c r="AS38" s="19">
        <v>8.7900000000000009</v>
      </c>
      <c r="AT38" s="16">
        <v>218.70000000000002</v>
      </c>
      <c r="AU38" s="16">
        <v>354.9</v>
      </c>
      <c r="AV38" s="14">
        <v>12527.1042</v>
      </c>
      <c r="AW38" s="15" t="s">
        <v>462</v>
      </c>
      <c r="AX38" s="11" t="s">
        <v>463</v>
      </c>
      <c r="AY38" s="37">
        <v>10.255000000000001</v>
      </c>
      <c r="AZ38" s="16">
        <v>255.15000000000003</v>
      </c>
      <c r="BA38" s="16">
        <v>414.05</v>
      </c>
      <c r="BB38" s="14">
        <v>13139.5767</v>
      </c>
      <c r="BC38" s="15" t="s">
        <v>464</v>
      </c>
      <c r="BD38" s="11" t="s">
        <v>465</v>
      </c>
      <c r="BE38" s="19">
        <v>11.72</v>
      </c>
      <c r="BF38" s="16">
        <v>291.60000000000002</v>
      </c>
      <c r="BG38" s="16">
        <v>473.2</v>
      </c>
      <c r="BH38" s="14">
        <v>13752.049199999999</v>
      </c>
      <c r="BI38" s="15" t="s">
        <v>466</v>
      </c>
      <c r="BJ38" s="11" t="s">
        <v>830</v>
      </c>
      <c r="BK38" s="19">
        <v>13.1</v>
      </c>
      <c r="BL38" s="16">
        <v>291.60000000000002</v>
      </c>
      <c r="BM38" s="16">
        <v>532</v>
      </c>
      <c r="BN38" s="14">
        <v>13878.367999999999</v>
      </c>
      <c r="BO38" s="15" t="s">
        <v>831</v>
      </c>
      <c r="BP38" s="11" t="s">
        <v>832</v>
      </c>
      <c r="BQ38" s="19">
        <v>14.6</v>
      </c>
      <c r="BR38" s="16">
        <v>291.60000000000002</v>
      </c>
      <c r="BS38" s="16">
        <v>591</v>
      </c>
      <c r="BT38" s="14">
        <v>14451.177999999998</v>
      </c>
      <c r="BU38" s="15" t="s">
        <v>833</v>
      </c>
    </row>
    <row r="39" spans="1:73" s="3" customFormat="1" ht="15.75" thickBot="1" x14ac:dyDescent="0.3">
      <c r="A39" s="10">
        <v>3</v>
      </c>
      <c r="B39" s="11" t="s">
        <v>467</v>
      </c>
      <c r="C39" s="19">
        <v>4.3950000000000005</v>
      </c>
      <c r="D39" s="16">
        <v>109.35000000000001</v>
      </c>
      <c r="E39" s="16">
        <v>177.45</v>
      </c>
      <c r="F39" s="14">
        <v>11424.653699999999</v>
      </c>
      <c r="G39" s="15" t="s">
        <v>468</v>
      </c>
      <c r="H39" s="11" t="s">
        <v>469</v>
      </c>
      <c r="I39" s="19">
        <v>5.274</v>
      </c>
      <c r="J39" s="16">
        <v>131.22</v>
      </c>
      <c r="K39" s="16">
        <v>212.93999999999997</v>
      </c>
      <c r="L39" s="14">
        <v>11792.137199999999</v>
      </c>
      <c r="M39" s="15" t="s">
        <v>470</v>
      </c>
      <c r="N39" s="11" t="s">
        <v>471</v>
      </c>
      <c r="O39" s="19">
        <v>6.1530000000000005</v>
      </c>
      <c r="P39" s="16">
        <v>153.09</v>
      </c>
      <c r="Q39" s="16">
        <v>248.42999999999998</v>
      </c>
      <c r="R39" s="14">
        <v>12159.620699999999</v>
      </c>
      <c r="S39" s="15" t="s">
        <v>472</v>
      </c>
      <c r="T39" s="11" t="s">
        <v>473</v>
      </c>
      <c r="U39" s="19">
        <v>7.0320000000000009</v>
      </c>
      <c r="V39" s="16">
        <v>174.96000000000004</v>
      </c>
      <c r="W39" s="16">
        <v>283.92</v>
      </c>
      <c r="X39" s="14">
        <v>12514.85475</v>
      </c>
      <c r="Y39" s="15" t="s">
        <v>474</v>
      </c>
      <c r="Z39" s="11" t="s">
        <v>475</v>
      </c>
      <c r="AA39" s="19">
        <v>7.9110000000000014</v>
      </c>
      <c r="AB39" s="16">
        <v>196.83</v>
      </c>
      <c r="AC39" s="16">
        <v>319.40999999999997</v>
      </c>
      <c r="AD39" s="14">
        <v>12882.338249999999</v>
      </c>
      <c r="AE39" s="15" t="s">
        <v>476</v>
      </c>
      <c r="AF39" s="11" t="s">
        <v>477</v>
      </c>
      <c r="AG39" s="19">
        <v>8.7900000000000009</v>
      </c>
      <c r="AH39" s="16">
        <v>218.70000000000002</v>
      </c>
      <c r="AI39" s="16">
        <v>354.9</v>
      </c>
      <c r="AJ39" s="14">
        <v>13249.821749999999</v>
      </c>
      <c r="AK39" s="15" t="s">
        <v>478</v>
      </c>
      <c r="AL39" s="11" t="s">
        <v>479</v>
      </c>
      <c r="AM39" s="19">
        <v>10.987500000000001</v>
      </c>
      <c r="AN39" s="16">
        <v>273.375</v>
      </c>
      <c r="AO39" s="16">
        <v>443.625</v>
      </c>
      <c r="AP39" s="14">
        <v>14168.530499999999</v>
      </c>
      <c r="AQ39" s="15" t="s">
        <v>480</v>
      </c>
      <c r="AR39" s="11" t="s">
        <v>481</v>
      </c>
      <c r="AS39" s="19">
        <v>13.185000000000002</v>
      </c>
      <c r="AT39" s="16">
        <v>328.05</v>
      </c>
      <c r="AU39" s="16">
        <v>532.34999999999991</v>
      </c>
      <c r="AV39" s="14">
        <v>15074.989799999999</v>
      </c>
      <c r="AW39" s="15" t="s">
        <v>482</v>
      </c>
      <c r="AX39" s="11" t="s">
        <v>483</v>
      </c>
      <c r="AY39" s="37">
        <v>15.382500000000002</v>
      </c>
      <c r="AZ39" s="16">
        <v>382.72500000000002</v>
      </c>
      <c r="BA39" s="16">
        <v>621.07499999999993</v>
      </c>
      <c r="BB39" s="14">
        <v>15993.698550000001</v>
      </c>
      <c r="BC39" s="15" t="s">
        <v>484</v>
      </c>
      <c r="BD39" s="11" t="s">
        <v>485</v>
      </c>
      <c r="BE39" s="19">
        <v>17.580000000000002</v>
      </c>
      <c r="BF39" s="16">
        <v>437.40000000000003</v>
      </c>
      <c r="BG39" s="16">
        <v>709.8</v>
      </c>
      <c r="BH39" s="14">
        <v>16912.407299999999</v>
      </c>
      <c r="BI39" s="15" t="s">
        <v>486</v>
      </c>
      <c r="BJ39" s="11" t="s">
        <v>834</v>
      </c>
      <c r="BK39" s="19">
        <v>19.8</v>
      </c>
      <c r="BL39" s="16">
        <v>437.40000000000003</v>
      </c>
      <c r="BM39" s="16">
        <v>798</v>
      </c>
      <c r="BN39" s="14">
        <v>17789.842000000001</v>
      </c>
      <c r="BO39" s="15" t="s">
        <v>835</v>
      </c>
      <c r="BP39" s="11" t="s">
        <v>836</v>
      </c>
      <c r="BQ39" s="19">
        <v>22</v>
      </c>
      <c r="BR39" s="16">
        <v>437.40000000000003</v>
      </c>
      <c r="BS39" s="16">
        <v>887</v>
      </c>
      <c r="BT39" s="14">
        <v>18649.057000000001</v>
      </c>
      <c r="BU39" s="15" t="s">
        <v>837</v>
      </c>
    </row>
    <row r="40" spans="1:73" s="3" customFormat="1" ht="15.75" thickBot="1" x14ac:dyDescent="0.3">
      <c r="A40" s="10">
        <v>4</v>
      </c>
      <c r="B40" s="11" t="s">
        <v>487</v>
      </c>
      <c r="C40" s="19">
        <v>5.86</v>
      </c>
      <c r="D40" s="16">
        <v>145.80000000000001</v>
      </c>
      <c r="E40" s="16">
        <v>236.6</v>
      </c>
      <c r="F40" s="14">
        <v>12755.7606</v>
      </c>
      <c r="G40" s="15" t="s">
        <v>488</v>
      </c>
      <c r="H40" s="11" t="s">
        <v>489</v>
      </c>
      <c r="I40" s="19">
        <v>7.032</v>
      </c>
      <c r="J40" s="16">
        <v>174.96</v>
      </c>
      <c r="K40" s="16">
        <v>283.91999999999996</v>
      </c>
      <c r="L40" s="14">
        <v>13245.738599999999</v>
      </c>
      <c r="M40" s="15" t="s">
        <v>490</v>
      </c>
      <c r="N40" s="11" t="s">
        <v>491</v>
      </c>
      <c r="O40" s="19">
        <v>8.2040000000000006</v>
      </c>
      <c r="P40" s="16">
        <v>204.12</v>
      </c>
      <c r="Q40" s="16">
        <v>331.23999999999995</v>
      </c>
      <c r="R40" s="14">
        <v>13735.716599999998</v>
      </c>
      <c r="S40" s="15" t="s">
        <v>492</v>
      </c>
      <c r="T40" s="11" t="s">
        <v>493</v>
      </c>
      <c r="U40" s="19">
        <v>9.3760000000000012</v>
      </c>
      <c r="V40" s="16">
        <v>233.28000000000003</v>
      </c>
      <c r="W40" s="16">
        <v>378.56</v>
      </c>
      <c r="X40" s="14">
        <v>14209.361999999999</v>
      </c>
      <c r="Y40" s="15" t="s">
        <v>494</v>
      </c>
      <c r="Z40" s="11" t="s">
        <v>495</v>
      </c>
      <c r="AA40" s="19">
        <v>10.548</v>
      </c>
      <c r="AB40" s="16">
        <v>262.44000000000005</v>
      </c>
      <c r="AC40" s="16">
        <v>425.88</v>
      </c>
      <c r="AD40" s="14">
        <v>14699.34</v>
      </c>
      <c r="AE40" s="15" t="s">
        <v>496</v>
      </c>
      <c r="AF40" s="11" t="s">
        <v>497</v>
      </c>
      <c r="AG40" s="19">
        <v>11.72</v>
      </c>
      <c r="AH40" s="16">
        <v>291.60000000000002</v>
      </c>
      <c r="AI40" s="16">
        <v>473.2</v>
      </c>
      <c r="AJ40" s="14">
        <v>15189.317999999999</v>
      </c>
      <c r="AK40" s="15" t="s">
        <v>498</v>
      </c>
      <c r="AL40" s="11" t="s">
        <v>499</v>
      </c>
      <c r="AM40" s="19">
        <v>14.65</v>
      </c>
      <c r="AN40" s="16">
        <v>364.5</v>
      </c>
      <c r="AO40" s="16">
        <v>591.5</v>
      </c>
      <c r="AP40" s="14">
        <v>16414.262999999999</v>
      </c>
      <c r="AQ40" s="15" t="s">
        <v>500</v>
      </c>
      <c r="AR40" s="11" t="s">
        <v>501</v>
      </c>
      <c r="AS40" s="19">
        <v>17.580000000000002</v>
      </c>
      <c r="AT40" s="16">
        <v>437.40000000000003</v>
      </c>
      <c r="AU40" s="16">
        <v>709.8</v>
      </c>
      <c r="AV40" s="14">
        <v>17622.875399999997</v>
      </c>
      <c r="AW40" s="15" t="s">
        <v>502</v>
      </c>
      <c r="AX40" s="11" t="s">
        <v>503</v>
      </c>
      <c r="AY40" s="37">
        <v>20.51</v>
      </c>
      <c r="AZ40" s="16">
        <v>510.30000000000007</v>
      </c>
      <c r="BA40" s="16">
        <v>828.1</v>
      </c>
      <c r="BB40" s="14">
        <v>18847.820399999997</v>
      </c>
      <c r="BC40" s="15" t="s">
        <v>504</v>
      </c>
      <c r="BD40" s="11" t="s">
        <v>505</v>
      </c>
      <c r="BE40" s="19">
        <v>23.44</v>
      </c>
      <c r="BF40" s="16">
        <v>583.20000000000005</v>
      </c>
      <c r="BG40" s="16">
        <v>946.4</v>
      </c>
      <c r="BH40" s="14">
        <v>20072.765399999997</v>
      </c>
      <c r="BI40" s="15" t="s">
        <v>506</v>
      </c>
      <c r="BJ40" s="11" t="s">
        <v>838</v>
      </c>
      <c r="BK40" s="19">
        <v>26.33</v>
      </c>
      <c r="BL40" s="16">
        <v>583.20000000000005</v>
      </c>
      <c r="BM40" s="16">
        <v>1064</v>
      </c>
      <c r="BN40" s="14">
        <v>21701.315999999999</v>
      </c>
      <c r="BO40" s="15" t="s">
        <v>839</v>
      </c>
      <c r="BP40" s="11" t="s">
        <v>840</v>
      </c>
      <c r="BQ40" s="19">
        <v>29.2</v>
      </c>
      <c r="BR40" s="16">
        <v>583.20000000000005</v>
      </c>
      <c r="BS40" s="16">
        <v>1182</v>
      </c>
      <c r="BT40" s="14">
        <v>22846.935999999998</v>
      </c>
      <c r="BU40" s="15" t="s">
        <v>841</v>
      </c>
    </row>
    <row r="41" spans="1:73" s="3" customFormat="1" ht="15.75" thickBot="1" x14ac:dyDescent="0.3">
      <c r="A41" s="10">
        <v>5</v>
      </c>
      <c r="B41" s="11" t="s">
        <v>507</v>
      </c>
      <c r="C41" s="19">
        <v>7.3250000000000002</v>
      </c>
      <c r="D41" s="16">
        <v>182.25</v>
      </c>
      <c r="E41" s="16">
        <v>295.75</v>
      </c>
      <c r="F41" s="14">
        <v>14086.8675</v>
      </c>
      <c r="G41" s="15" t="s">
        <v>508</v>
      </c>
      <c r="H41" s="11" t="s">
        <v>509</v>
      </c>
      <c r="I41" s="19">
        <v>8.7899999999999991</v>
      </c>
      <c r="J41" s="16">
        <v>218.7</v>
      </c>
      <c r="K41" s="16">
        <v>354.9</v>
      </c>
      <c r="L41" s="14">
        <v>14699.34</v>
      </c>
      <c r="M41" s="15" t="s">
        <v>510</v>
      </c>
      <c r="N41" s="11" t="s">
        <v>511</v>
      </c>
      <c r="O41" s="19">
        <v>10.254999999999999</v>
      </c>
      <c r="P41" s="16">
        <v>255.14999999999998</v>
      </c>
      <c r="Q41" s="16">
        <v>414.04999999999995</v>
      </c>
      <c r="R41" s="14">
        <v>15311.8125</v>
      </c>
      <c r="S41" s="15" t="s">
        <v>512</v>
      </c>
      <c r="T41" s="11" t="s">
        <v>513</v>
      </c>
      <c r="U41" s="19">
        <v>11.72</v>
      </c>
      <c r="V41" s="16">
        <v>291.60000000000002</v>
      </c>
      <c r="W41" s="16">
        <v>473.20000000000005</v>
      </c>
      <c r="X41" s="14">
        <v>15903.869249999998</v>
      </c>
      <c r="Y41" s="15" t="s">
        <v>514</v>
      </c>
      <c r="Z41" s="11" t="s">
        <v>515</v>
      </c>
      <c r="AA41" s="19">
        <v>13.185</v>
      </c>
      <c r="AB41" s="16">
        <v>328.05</v>
      </c>
      <c r="AC41" s="16">
        <v>532.35</v>
      </c>
      <c r="AD41" s="14">
        <v>16516.34175</v>
      </c>
      <c r="AE41" s="15" t="s">
        <v>516</v>
      </c>
      <c r="AF41" s="11" t="s">
        <v>517</v>
      </c>
      <c r="AG41" s="19">
        <v>14.65</v>
      </c>
      <c r="AH41" s="16">
        <v>364.5</v>
      </c>
      <c r="AI41" s="16">
        <v>591.5</v>
      </c>
      <c r="AJ41" s="14">
        <v>17128.814249999999</v>
      </c>
      <c r="AK41" s="15" t="s">
        <v>518</v>
      </c>
      <c r="AL41" s="11" t="s">
        <v>519</v>
      </c>
      <c r="AM41" s="19">
        <v>18.3125</v>
      </c>
      <c r="AN41" s="16">
        <v>455.625</v>
      </c>
      <c r="AO41" s="16">
        <v>739.375</v>
      </c>
      <c r="AP41" s="14">
        <v>18659.995499999997</v>
      </c>
      <c r="AQ41" s="15" t="s">
        <v>520</v>
      </c>
      <c r="AR41" s="11" t="s">
        <v>521</v>
      </c>
      <c r="AS41" s="19">
        <v>21.975000000000001</v>
      </c>
      <c r="AT41" s="16">
        <v>546.75</v>
      </c>
      <c r="AU41" s="16">
        <v>887.25</v>
      </c>
      <c r="AV41" s="14">
        <v>20170.760999999999</v>
      </c>
      <c r="AW41" s="15" t="s">
        <v>522</v>
      </c>
      <c r="AX41" s="11" t="s">
        <v>523</v>
      </c>
      <c r="AY41" s="37">
        <v>25.637499999999999</v>
      </c>
      <c r="AZ41" s="16">
        <v>637.875</v>
      </c>
      <c r="BA41" s="16">
        <v>1035.125</v>
      </c>
      <c r="BB41" s="14">
        <v>21701.942249999996</v>
      </c>
      <c r="BC41" s="15" t="s">
        <v>524</v>
      </c>
      <c r="BD41" s="11" t="s">
        <v>525</v>
      </c>
      <c r="BE41" s="19">
        <v>29.3</v>
      </c>
      <c r="BF41" s="16">
        <v>729</v>
      </c>
      <c r="BG41" s="16">
        <v>1183</v>
      </c>
      <c r="BH41" s="14">
        <v>23233.123499999998</v>
      </c>
      <c r="BI41" s="15" t="s">
        <v>526</v>
      </c>
      <c r="BJ41" s="11" t="s">
        <v>842</v>
      </c>
      <c r="BK41" s="19">
        <v>32.9</v>
      </c>
      <c r="BL41" s="16">
        <v>729</v>
      </c>
      <c r="BM41" s="16">
        <v>1330</v>
      </c>
      <c r="BN41" s="14">
        <v>25612.789999999997</v>
      </c>
      <c r="BO41" s="15" t="s">
        <v>843</v>
      </c>
      <c r="BP41" s="11" t="s">
        <v>844</v>
      </c>
      <c r="BQ41" s="19">
        <v>36.6</v>
      </c>
      <c r="BR41" s="16">
        <v>729</v>
      </c>
      <c r="BS41" s="16">
        <v>1477.6666666666699</v>
      </c>
      <c r="BT41" s="14">
        <v>27044.814999999999</v>
      </c>
      <c r="BU41" s="15" t="s">
        <v>845</v>
      </c>
    </row>
    <row r="42" spans="1:73" s="3" customFormat="1" ht="15.75" thickBot="1" x14ac:dyDescent="0.3">
      <c r="A42" s="10">
        <v>6</v>
      </c>
      <c r="B42" s="11" t="s">
        <v>527</v>
      </c>
      <c r="C42" s="19">
        <v>8.7900000000000009</v>
      </c>
      <c r="D42" s="16">
        <v>218.70000000000002</v>
      </c>
      <c r="E42" s="16">
        <v>354.9</v>
      </c>
      <c r="F42" s="14">
        <v>15417.974399999999</v>
      </c>
      <c r="G42" s="15" t="s">
        <v>528</v>
      </c>
      <c r="H42" s="11" t="s">
        <v>529</v>
      </c>
      <c r="I42" s="19">
        <v>10.548</v>
      </c>
      <c r="J42" s="16">
        <v>262.44</v>
      </c>
      <c r="K42" s="16">
        <v>425.87999999999994</v>
      </c>
      <c r="L42" s="14">
        <v>16152.9414</v>
      </c>
      <c r="M42" s="15" t="s">
        <v>530</v>
      </c>
      <c r="N42" s="11" t="s">
        <v>531</v>
      </c>
      <c r="O42" s="19">
        <v>12.306000000000001</v>
      </c>
      <c r="P42" s="16">
        <v>306.18</v>
      </c>
      <c r="Q42" s="16">
        <v>496.85999999999996</v>
      </c>
      <c r="R42" s="14">
        <v>16887.9084</v>
      </c>
      <c r="S42" s="15" t="s">
        <v>532</v>
      </c>
      <c r="T42" s="11" t="s">
        <v>533</v>
      </c>
      <c r="U42" s="19">
        <v>14.064000000000002</v>
      </c>
      <c r="V42" s="16">
        <v>349.92000000000007</v>
      </c>
      <c r="W42" s="16">
        <v>567.84</v>
      </c>
      <c r="X42" s="14">
        <v>17598.376499999998</v>
      </c>
      <c r="Y42" s="15" t="s">
        <v>534</v>
      </c>
      <c r="Z42" s="11" t="s">
        <v>535</v>
      </c>
      <c r="AA42" s="19">
        <v>15.822000000000003</v>
      </c>
      <c r="AB42" s="16">
        <v>393.66</v>
      </c>
      <c r="AC42" s="16">
        <v>638.81999999999994</v>
      </c>
      <c r="AD42" s="14">
        <v>18333.343499999999</v>
      </c>
      <c r="AE42" s="15" t="s">
        <v>536</v>
      </c>
      <c r="AF42" s="11" t="s">
        <v>537</v>
      </c>
      <c r="AG42" s="19">
        <v>17.580000000000002</v>
      </c>
      <c r="AH42" s="16">
        <v>437.40000000000003</v>
      </c>
      <c r="AI42" s="16">
        <v>709.8</v>
      </c>
      <c r="AJ42" s="14">
        <v>19068.3105</v>
      </c>
      <c r="AK42" s="15" t="s">
        <v>538</v>
      </c>
      <c r="AL42" s="11" t="s">
        <v>539</v>
      </c>
      <c r="AM42" s="19">
        <v>21.975000000000001</v>
      </c>
      <c r="AN42" s="16">
        <v>546.75</v>
      </c>
      <c r="AO42" s="16">
        <v>887.25</v>
      </c>
      <c r="AP42" s="14">
        <v>20905.727999999999</v>
      </c>
      <c r="AQ42" s="15" t="s">
        <v>540</v>
      </c>
      <c r="AR42" s="11" t="s">
        <v>541</v>
      </c>
      <c r="AS42" s="19">
        <v>26.370000000000005</v>
      </c>
      <c r="AT42" s="16">
        <v>656.1</v>
      </c>
      <c r="AU42" s="16">
        <v>1064.6999999999998</v>
      </c>
      <c r="AV42" s="14">
        <v>22718.6466</v>
      </c>
      <c r="AW42" s="15" t="s">
        <v>542</v>
      </c>
      <c r="AX42" s="11" t="s">
        <v>543</v>
      </c>
      <c r="AY42" s="37">
        <v>30.765000000000004</v>
      </c>
      <c r="AZ42" s="16">
        <v>765.45</v>
      </c>
      <c r="BA42" s="16">
        <v>1242.1499999999999</v>
      </c>
      <c r="BB42" s="14">
        <v>24556.0641</v>
      </c>
      <c r="BC42" s="15" t="s">
        <v>544</v>
      </c>
      <c r="BD42" s="11" t="s">
        <v>545</v>
      </c>
      <c r="BE42" s="19">
        <v>35.160000000000004</v>
      </c>
      <c r="BF42" s="16">
        <v>874.80000000000007</v>
      </c>
      <c r="BG42" s="16">
        <v>1419.6</v>
      </c>
      <c r="BH42" s="14">
        <v>26393.481599999999</v>
      </c>
      <c r="BI42" s="15" t="s">
        <v>546</v>
      </c>
      <c r="BJ42" s="11" t="s">
        <v>846</v>
      </c>
      <c r="BK42" s="19">
        <v>39.6</v>
      </c>
      <c r="BL42" s="16">
        <v>874.80000000000007</v>
      </c>
      <c r="BM42" s="16">
        <v>1596</v>
      </c>
      <c r="BN42" s="14">
        <v>29524.263999999999</v>
      </c>
      <c r="BO42" s="15" t="s">
        <v>847</v>
      </c>
      <c r="BP42" s="11" t="s">
        <v>848</v>
      </c>
      <c r="BQ42" s="19">
        <v>43.9</v>
      </c>
      <c r="BR42" s="16">
        <v>874.80000000000007</v>
      </c>
      <c r="BS42" s="16">
        <v>1773.1666666666699</v>
      </c>
      <c r="BT42" s="14">
        <v>31242.694</v>
      </c>
      <c r="BU42" s="15" t="s">
        <v>849</v>
      </c>
    </row>
    <row r="43" spans="1:73" s="3" customFormat="1" ht="15.75" thickBot="1" x14ac:dyDescent="0.3">
      <c r="A43" s="10">
        <v>7</v>
      </c>
      <c r="B43" s="11" t="s">
        <v>547</v>
      </c>
      <c r="C43" s="19">
        <v>10.255000000000001</v>
      </c>
      <c r="D43" s="16">
        <v>255.15000000000003</v>
      </c>
      <c r="E43" s="16">
        <v>414.05</v>
      </c>
      <c r="F43" s="14">
        <v>16749.081299999998</v>
      </c>
      <c r="G43" s="15" t="s">
        <v>548</v>
      </c>
      <c r="H43" s="11" t="s">
        <v>549</v>
      </c>
      <c r="I43" s="19">
        <v>12.306000000000001</v>
      </c>
      <c r="J43" s="16">
        <v>306.18</v>
      </c>
      <c r="K43" s="16">
        <v>496.86</v>
      </c>
      <c r="L43" s="14">
        <v>17606.542799999999</v>
      </c>
      <c r="M43" s="15" t="s">
        <v>550</v>
      </c>
      <c r="N43" s="11" t="s">
        <v>551</v>
      </c>
      <c r="O43" s="19">
        <v>14.356999999999999</v>
      </c>
      <c r="P43" s="16">
        <v>357.21000000000004</v>
      </c>
      <c r="Q43" s="16">
        <v>579.66999999999996</v>
      </c>
      <c r="R43" s="14">
        <v>18464.004299999997</v>
      </c>
      <c r="S43" s="15" t="s">
        <v>552</v>
      </c>
      <c r="T43" s="11" t="s">
        <v>553</v>
      </c>
      <c r="U43" s="19">
        <v>16.408000000000001</v>
      </c>
      <c r="V43" s="16">
        <v>408.24000000000007</v>
      </c>
      <c r="W43" s="16">
        <v>662.48</v>
      </c>
      <c r="X43" s="14">
        <v>19292.883750000001</v>
      </c>
      <c r="Y43" s="15" t="s">
        <v>554</v>
      </c>
      <c r="Z43" s="11" t="s">
        <v>555</v>
      </c>
      <c r="AA43" s="19">
        <v>18.459000000000003</v>
      </c>
      <c r="AB43" s="16">
        <v>459.2700000000001</v>
      </c>
      <c r="AC43" s="16">
        <v>745.29000000000008</v>
      </c>
      <c r="AD43" s="14">
        <v>20150.345249999998</v>
      </c>
      <c r="AE43" s="15" t="s">
        <v>556</v>
      </c>
      <c r="AF43" s="11" t="s">
        <v>557</v>
      </c>
      <c r="AG43" s="19">
        <v>20.51</v>
      </c>
      <c r="AH43" s="16">
        <v>510.30000000000007</v>
      </c>
      <c r="AI43" s="16">
        <v>828.1</v>
      </c>
      <c r="AJ43" s="14">
        <v>21007.80675</v>
      </c>
      <c r="AK43" s="15" t="s">
        <v>558</v>
      </c>
      <c r="AL43" s="11" t="s">
        <v>559</v>
      </c>
      <c r="AM43" s="19">
        <v>25.637500000000003</v>
      </c>
      <c r="AN43" s="16">
        <v>637.87500000000011</v>
      </c>
      <c r="AO43" s="16">
        <v>1035.125</v>
      </c>
      <c r="AP43" s="14">
        <v>23151.460499999997</v>
      </c>
      <c r="AQ43" s="15" t="s">
        <v>560</v>
      </c>
      <c r="AR43" s="11" t="s">
        <v>561</v>
      </c>
      <c r="AS43" s="19">
        <v>30.765000000000001</v>
      </c>
      <c r="AT43" s="16">
        <v>765.45</v>
      </c>
      <c r="AU43" s="16">
        <v>1242.1500000000001</v>
      </c>
      <c r="AV43" s="14">
        <v>25266.532199999998</v>
      </c>
      <c r="AW43" s="15" t="s">
        <v>562</v>
      </c>
      <c r="AX43" s="11" t="s">
        <v>563</v>
      </c>
      <c r="AY43" s="37">
        <v>35.892500000000005</v>
      </c>
      <c r="AZ43" s="16">
        <v>893.02500000000009</v>
      </c>
      <c r="BA43" s="16">
        <v>1449.175</v>
      </c>
      <c r="BB43" s="14">
        <v>27410.185949999999</v>
      </c>
      <c r="BC43" s="15" t="s">
        <v>564</v>
      </c>
      <c r="BD43" s="11" t="s">
        <v>565</v>
      </c>
      <c r="BE43" s="19">
        <v>41.02</v>
      </c>
      <c r="BF43" s="16">
        <v>1020.6000000000001</v>
      </c>
      <c r="BG43" s="16">
        <v>1656.2</v>
      </c>
      <c r="BH43" s="14">
        <v>29553.839699999997</v>
      </c>
      <c r="BI43" s="15" t="s">
        <v>566</v>
      </c>
      <c r="BJ43" s="11" t="s">
        <v>850</v>
      </c>
      <c r="BK43" s="19">
        <v>46.176000000000002</v>
      </c>
      <c r="BL43" s="16">
        <v>1020.6000000000001</v>
      </c>
      <c r="BM43" s="16">
        <v>1862</v>
      </c>
      <c r="BN43" s="14">
        <v>33435.737999999998</v>
      </c>
      <c r="BO43" s="15" t="s">
        <v>851</v>
      </c>
      <c r="BP43" s="11" t="s">
        <v>852</v>
      </c>
      <c r="BQ43" s="19">
        <v>51.22</v>
      </c>
      <c r="BR43" s="16">
        <v>1020.6000000000001</v>
      </c>
      <c r="BS43" s="16">
        <v>2068.6666666666702</v>
      </c>
      <c r="BT43" s="14">
        <v>35440.572999999997</v>
      </c>
      <c r="BU43" s="15" t="s">
        <v>853</v>
      </c>
    </row>
    <row r="44" spans="1:73" s="3" customFormat="1" ht="15.75" thickBot="1" x14ac:dyDescent="0.3">
      <c r="A44" s="10">
        <v>8</v>
      </c>
      <c r="B44" s="11" t="s">
        <v>567</v>
      </c>
      <c r="C44" s="19">
        <v>11.72</v>
      </c>
      <c r="D44" s="16">
        <v>291.60000000000002</v>
      </c>
      <c r="E44" s="16">
        <v>473.2</v>
      </c>
      <c r="F44" s="14">
        <v>18080.188199999997</v>
      </c>
      <c r="G44" s="15" t="s">
        <v>568</v>
      </c>
      <c r="H44" s="11" t="s">
        <v>569</v>
      </c>
      <c r="I44" s="19">
        <v>14.064</v>
      </c>
      <c r="J44" s="16">
        <v>349.92</v>
      </c>
      <c r="K44" s="16">
        <v>567.83999999999992</v>
      </c>
      <c r="L44" s="14">
        <v>19060.144199999999</v>
      </c>
      <c r="M44" s="15" t="s">
        <v>570</v>
      </c>
      <c r="N44" s="11" t="s">
        <v>571</v>
      </c>
      <c r="O44" s="19">
        <v>16.408000000000001</v>
      </c>
      <c r="P44" s="16">
        <v>408.24</v>
      </c>
      <c r="Q44" s="16">
        <v>662.4799999999999</v>
      </c>
      <c r="R44" s="14">
        <v>20040.100199999997</v>
      </c>
      <c r="S44" s="15" t="s">
        <v>572</v>
      </c>
      <c r="T44" s="11" t="s">
        <v>573</v>
      </c>
      <c r="U44" s="19">
        <v>18.752000000000002</v>
      </c>
      <c r="V44" s="16">
        <v>466.56000000000006</v>
      </c>
      <c r="W44" s="16">
        <v>757.12</v>
      </c>
      <c r="X44" s="14">
        <v>20987.391</v>
      </c>
      <c r="Y44" s="15" t="s">
        <v>574</v>
      </c>
      <c r="Z44" s="11" t="s">
        <v>575</v>
      </c>
      <c r="AA44" s="19">
        <v>21.096</v>
      </c>
      <c r="AB44" s="16">
        <v>524.88000000000011</v>
      </c>
      <c r="AC44" s="16">
        <v>851.76</v>
      </c>
      <c r="AD44" s="14">
        <v>21967.346999999998</v>
      </c>
      <c r="AE44" s="15" t="s">
        <v>576</v>
      </c>
      <c r="AF44" s="11" t="s">
        <v>577</v>
      </c>
      <c r="AG44" s="19">
        <v>23.44</v>
      </c>
      <c r="AH44" s="16">
        <v>583.20000000000005</v>
      </c>
      <c r="AI44" s="16">
        <v>946.4</v>
      </c>
      <c r="AJ44" s="14">
        <v>22947.303</v>
      </c>
      <c r="AK44" s="15" t="s">
        <v>578</v>
      </c>
      <c r="AL44" s="11" t="s">
        <v>579</v>
      </c>
      <c r="AM44" s="19">
        <v>29.3</v>
      </c>
      <c r="AN44" s="16">
        <v>729</v>
      </c>
      <c r="AO44" s="16">
        <v>1183</v>
      </c>
      <c r="AP44" s="14">
        <v>25397.192999999999</v>
      </c>
      <c r="AQ44" s="15" t="s">
        <v>580</v>
      </c>
      <c r="AR44" s="11" t="s">
        <v>581</v>
      </c>
      <c r="AS44" s="19">
        <v>35.160000000000004</v>
      </c>
      <c r="AT44" s="16">
        <v>874.80000000000007</v>
      </c>
      <c r="AU44" s="16">
        <v>1419.6</v>
      </c>
      <c r="AV44" s="14">
        <v>27814.417799999999</v>
      </c>
      <c r="AW44" s="15" t="s">
        <v>582</v>
      </c>
      <c r="AX44" s="11" t="s">
        <v>583</v>
      </c>
      <c r="AY44" s="37">
        <v>41.02</v>
      </c>
      <c r="AZ44" s="16">
        <v>1020.6000000000001</v>
      </c>
      <c r="BA44" s="16">
        <v>1656.2</v>
      </c>
      <c r="BB44" s="14">
        <v>30264.307799999999</v>
      </c>
      <c r="BC44" s="15" t="s">
        <v>584</v>
      </c>
      <c r="BD44" s="11" t="s">
        <v>585</v>
      </c>
      <c r="BE44" s="19">
        <v>46.88</v>
      </c>
      <c r="BF44" s="21">
        <v>1312</v>
      </c>
      <c r="BG44" s="16">
        <v>1892.8</v>
      </c>
      <c r="BH44" s="14">
        <v>32714.197799999998</v>
      </c>
      <c r="BI44" s="15" t="s">
        <v>586</v>
      </c>
      <c r="BJ44" s="11" t="s">
        <v>854</v>
      </c>
      <c r="BK44" s="19">
        <v>52.786000000000001</v>
      </c>
      <c r="BL44" s="21">
        <v>1312</v>
      </c>
      <c r="BM44" s="16">
        <v>2128</v>
      </c>
      <c r="BN44" s="14">
        <v>37347.212</v>
      </c>
      <c r="BO44" s="15" t="s">
        <v>855</v>
      </c>
      <c r="BP44" s="11" t="s">
        <v>856</v>
      </c>
      <c r="BQ44" s="19">
        <v>58.54</v>
      </c>
      <c r="BR44" s="21">
        <v>1312</v>
      </c>
      <c r="BS44" s="16">
        <v>2364.1666666666702</v>
      </c>
      <c r="BT44" s="14">
        <v>39638.451999999997</v>
      </c>
      <c r="BU44" s="15" t="s">
        <v>857</v>
      </c>
    </row>
    <row r="45" spans="1:73" s="3" customFormat="1" ht="15.75" thickBot="1" x14ac:dyDescent="0.3">
      <c r="A45" s="10">
        <v>9</v>
      </c>
      <c r="B45" s="11" t="s">
        <v>587</v>
      </c>
      <c r="C45" s="19">
        <v>13.185</v>
      </c>
      <c r="D45" s="16">
        <v>328.05</v>
      </c>
      <c r="E45" s="16">
        <v>532.35</v>
      </c>
      <c r="F45" s="14">
        <v>19411.295099999999</v>
      </c>
      <c r="G45" s="15" t="s">
        <v>588</v>
      </c>
      <c r="H45" s="11" t="s">
        <v>589</v>
      </c>
      <c r="I45" s="19">
        <v>15.821999999999999</v>
      </c>
      <c r="J45" s="16">
        <v>393.66</v>
      </c>
      <c r="K45" s="16">
        <v>638.82000000000005</v>
      </c>
      <c r="L45" s="14">
        <v>20513.745599999998</v>
      </c>
      <c r="M45" s="15" t="s">
        <v>590</v>
      </c>
      <c r="N45" s="11" t="s">
        <v>591</v>
      </c>
      <c r="O45" s="19">
        <v>18.459</v>
      </c>
      <c r="P45" s="16">
        <v>459.27</v>
      </c>
      <c r="Q45" s="16">
        <v>745.29</v>
      </c>
      <c r="R45" s="14">
        <v>21616.196099999997</v>
      </c>
      <c r="S45" s="15" t="s">
        <v>592</v>
      </c>
      <c r="T45" s="11" t="s">
        <v>593</v>
      </c>
      <c r="U45" s="19">
        <v>21.096000000000004</v>
      </c>
      <c r="V45" s="16">
        <v>524.88</v>
      </c>
      <c r="W45" s="16">
        <v>851.7600000000001</v>
      </c>
      <c r="X45" s="14">
        <v>22681.898249999998</v>
      </c>
      <c r="Y45" s="15" t="s">
        <v>594</v>
      </c>
      <c r="Z45" s="11" t="s">
        <v>595</v>
      </c>
      <c r="AA45" s="19">
        <v>23.733000000000001</v>
      </c>
      <c r="AB45" s="16">
        <v>590.49</v>
      </c>
      <c r="AC45" s="16">
        <v>958.23</v>
      </c>
      <c r="AD45" s="14">
        <v>23784.348749999997</v>
      </c>
      <c r="AE45" s="15" t="s">
        <v>596</v>
      </c>
      <c r="AF45" s="11" t="s">
        <v>597</v>
      </c>
      <c r="AG45" s="19">
        <v>26.37</v>
      </c>
      <c r="AH45" s="16">
        <v>656.1</v>
      </c>
      <c r="AI45" s="16">
        <v>1064.7</v>
      </c>
      <c r="AJ45" s="14">
        <v>24886.79925</v>
      </c>
      <c r="AK45" s="15" t="s">
        <v>598</v>
      </c>
      <c r="AL45" s="11" t="s">
        <v>599</v>
      </c>
      <c r="AM45" s="19">
        <v>32.962499999999999</v>
      </c>
      <c r="AN45" s="16">
        <v>820.125</v>
      </c>
      <c r="AO45" s="16">
        <v>1330.875</v>
      </c>
      <c r="AP45" s="14">
        <v>27642.925500000001</v>
      </c>
      <c r="AQ45" s="15" t="s">
        <v>600</v>
      </c>
      <c r="AR45" s="11" t="s">
        <v>601</v>
      </c>
      <c r="AS45" s="19">
        <v>39.555</v>
      </c>
      <c r="AT45" s="16">
        <v>984.15000000000009</v>
      </c>
      <c r="AU45" s="16">
        <v>1597.0500000000002</v>
      </c>
      <c r="AV45" s="14">
        <v>30362.303400000001</v>
      </c>
      <c r="AW45" s="15" t="s">
        <v>602</v>
      </c>
      <c r="AX45" s="11" t="s">
        <v>603</v>
      </c>
      <c r="AY45" s="37">
        <v>46.147500000000001</v>
      </c>
      <c r="AZ45" s="24" t="s">
        <v>173</v>
      </c>
      <c r="BA45" s="16">
        <v>1863.2250000000001</v>
      </c>
      <c r="BB45" s="14">
        <v>33118.429649999998</v>
      </c>
      <c r="BC45" s="15" t="s">
        <v>604</v>
      </c>
      <c r="BD45" s="11" t="s">
        <v>605</v>
      </c>
      <c r="BE45" s="19">
        <v>52.74</v>
      </c>
      <c r="BF45" s="24" t="s">
        <v>173</v>
      </c>
      <c r="BG45" s="16">
        <v>2129.4</v>
      </c>
      <c r="BH45" s="14">
        <v>35874.555899999999</v>
      </c>
      <c r="BI45" s="15" t="s">
        <v>606</v>
      </c>
      <c r="BJ45" s="11" t="s">
        <v>858</v>
      </c>
      <c r="BK45" s="19">
        <v>59.396000000000001</v>
      </c>
      <c r="BL45" s="24" t="s">
        <v>173</v>
      </c>
      <c r="BM45" s="16">
        <v>2394</v>
      </c>
      <c r="BN45" s="14">
        <v>41258.685999999994</v>
      </c>
      <c r="BO45" s="15" t="s">
        <v>859</v>
      </c>
      <c r="BP45" s="11" t="s">
        <v>860</v>
      </c>
      <c r="BQ45" s="19">
        <v>65.86</v>
      </c>
      <c r="BR45" s="24" t="s">
        <v>173</v>
      </c>
      <c r="BS45" s="16">
        <v>2659.6666666666702</v>
      </c>
      <c r="BT45" s="14">
        <v>43836.330999999998</v>
      </c>
      <c r="BU45" s="15" t="s">
        <v>861</v>
      </c>
    </row>
    <row r="46" spans="1:73" s="3" customFormat="1" ht="15.75" thickBot="1" x14ac:dyDescent="0.3">
      <c r="A46" s="10">
        <v>10</v>
      </c>
      <c r="B46" s="11" t="s">
        <v>607</v>
      </c>
      <c r="C46" s="19">
        <v>14.65</v>
      </c>
      <c r="D46" s="16">
        <v>364.5</v>
      </c>
      <c r="E46" s="16">
        <v>591.5</v>
      </c>
      <c r="F46" s="14">
        <v>20742.401999999998</v>
      </c>
      <c r="G46" s="15" t="s">
        <v>608</v>
      </c>
      <c r="H46" s="11" t="s">
        <v>609</v>
      </c>
      <c r="I46" s="19">
        <v>17.579999999999998</v>
      </c>
      <c r="J46" s="16">
        <v>437.4</v>
      </c>
      <c r="K46" s="16">
        <v>709.8</v>
      </c>
      <c r="L46" s="14">
        <v>21967.346999999998</v>
      </c>
      <c r="M46" s="15" t="s">
        <v>610</v>
      </c>
      <c r="N46" s="11" t="s">
        <v>611</v>
      </c>
      <c r="O46" s="19">
        <v>20.509999999999998</v>
      </c>
      <c r="P46" s="16">
        <v>510.29999999999995</v>
      </c>
      <c r="Q46" s="16">
        <v>828.09999999999991</v>
      </c>
      <c r="R46" s="14">
        <v>23192.292000000001</v>
      </c>
      <c r="S46" s="15" t="s">
        <v>612</v>
      </c>
      <c r="T46" s="11" t="s">
        <v>613</v>
      </c>
      <c r="U46" s="19">
        <v>23.44</v>
      </c>
      <c r="V46" s="16">
        <v>583.20000000000005</v>
      </c>
      <c r="W46" s="16">
        <v>946.40000000000009</v>
      </c>
      <c r="X46" s="14">
        <v>24376.405499999997</v>
      </c>
      <c r="Y46" s="15" t="s">
        <v>614</v>
      </c>
      <c r="Z46" s="11" t="s">
        <v>615</v>
      </c>
      <c r="AA46" s="19">
        <v>26.37</v>
      </c>
      <c r="AB46" s="21">
        <v>735</v>
      </c>
      <c r="AC46" s="16">
        <v>1064.7</v>
      </c>
      <c r="AD46" s="14">
        <v>25601.350499999997</v>
      </c>
      <c r="AE46" s="15" t="s">
        <v>616</v>
      </c>
      <c r="AF46" s="11" t="s">
        <v>617</v>
      </c>
      <c r="AG46" s="19">
        <v>29.3</v>
      </c>
      <c r="AH46" s="16">
        <v>729</v>
      </c>
      <c r="AI46" s="16">
        <v>1183</v>
      </c>
      <c r="AJ46" s="14">
        <v>26826.295499999997</v>
      </c>
      <c r="AK46" s="15" t="s">
        <v>618</v>
      </c>
      <c r="AL46" s="11" t="s">
        <v>619</v>
      </c>
      <c r="AM46" s="19">
        <v>36.625</v>
      </c>
      <c r="AN46" s="16">
        <v>911.25</v>
      </c>
      <c r="AO46" s="16">
        <v>1478.75</v>
      </c>
      <c r="AP46" s="14">
        <v>29888.657999999999</v>
      </c>
      <c r="AQ46" s="15" t="s">
        <v>620</v>
      </c>
      <c r="AR46" s="11" t="s">
        <v>621</v>
      </c>
      <c r="AS46" s="19">
        <v>43.95</v>
      </c>
      <c r="AT46" s="16">
        <v>1093.5</v>
      </c>
      <c r="AU46" s="16">
        <v>1774.5</v>
      </c>
      <c r="AV46" s="14">
        <v>32910.188999999998</v>
      </c>
      <c r="AW46" s="15" t="s">
        <v>622</v>
      </c>
      <c r="AX46" s="11" t="s">
        <v>623</v>
      </c>
      <c r="AY46" s="37">
        <v>51.274999999999999</v>
      </c>
      <c r="AZ46" s="24" t="s">
        <v>173</v>
      </c>
      <c r="BA46" s="16">
        <v>2070.25</v>
      </c>
      <c r="BB46" s="14">
        <v>35972.551500000001</v>
      </c>
      <c r="BC46" s="15" t="s">
        <v>624</v>
      </c>
      <c r="BD46" s="11" t="s">
        <v>625</v>
      </c>
      <c r="BE46" s="19">
        <v>58.6</v>
      </c>
      <c r="BF46" s="24" t="s">
        <v>173</v>
      </c>
      <c r="BG46" s="16">
        <v>2366</v>
      </c>
      <c r="BH46" s="14">
        <v>39034.913999999997</v>
      </c>
      <c r="BI46" s="15" t="s">
        <v>626</v>
      </c>
      <c r="BJ46" s="11" t="s">
        <v>862</v>
      </c>
      <c r="BK46" s="19">
        <v>66.006</v>
      </c>
      <c r="BL46" s="24" t="s">
        <v>173</v>
      </c>
      <c r="BM46" s="16">
        <v>2660</v>
      </c>
      <c r="BN46" s="14">
        <v>45170.159999999996</v>
      </c>
      <c r="BO46" s="15" t="s">
        <v>863</v>
      </c>
      <c r="BP46" s="11" t="s">
        <v>864</v>
      </c>
      <c r="BQ46" s="19">
        <v>73.180000000000007</v>
      </c>
      <c r="BR46" s="24" t="s">
        <v>173</v>
      </c>
      <c r="BS46" s="16">
        <v>2955.1666666666702</v>
      </c>
      <c r="BT46" s="14">
        <v>48034.21</v>
      </c>
      <c r="BU46" s="15" t="s">
        <v>865</v>
      </c>
    </row>
    <row r="47" spans="1:73" s="3" customFormat="1" ht="15.75" thickBot="1" x14ac:dyDescent="0.3">
      <c r="A47" s="10">
        <v>11</v>
      </c>
      <c r="B47" s="11" t="s">
        <v>627</v>
      </c>
      <c r="C47" s="19">
        <v>16.115000000000002</v>
      </c>
      <c r="D47" s="24" t="s">
        <v>173</v>
      </c>
      <c r="E47" s="16">
        <v>650.65</v>
      </c>
      <c r="F47" s="14">
        <v>22073.508900000001</v>
      </c>
      <c r="G47" s="15" t="s">
        <v>628</v>
      </c>
      <c r="H47" s="11" t="s">
        <v>629</v>
      </c>
      <c r="I47" s="19">
        <v>19.338000000000001</v>
      </c>
      <c r="J47" s="24" t="s">
        <v>173</v>
      </c>
      <c r="K47" s="16">
        <v>780.78</v>
      </c>
      <c r="L47" s="14">
        <v>23420.948400000001</v>
      </c>
      <c r="M47" s="15" t="s">
        <v>630</v>
      </c>
      <c r="N47" s="11" t="s">
        <v>631</v>
      </c>
      <c r="O47" s="19">
        <v>22.561</v>
      </c>
      <c r="P47" s="24" t="s">
        <v>173</v>
      </c>
      <c r="Q47" s="16">
        <v>910.90999999999985</v>
      </c>
      <c r="R47" s="14">
        <v>24768.387899999998</v>
      </c>
      <c r="S47" s="15" t="s">
        <v>632</v>
      </c>
      <c r="T47" s="11" t="s">
        <v>633</v>
      </c>
      <c r="U47" s="19">
        <v>25.784000000000006</v>
      </c>
      <c r="V47" s="16">
        <v>641.5200000000001</v>
      </c>
      <c r="W47" s="24" t="s">
        <v>173</v>
      </c>
      <c r="X47" s="14">
        <v>26070.912749999996</v>
      </c>
      <c r="Y47" s="15" t="s">
        <v>634</v>
      </c>
      <c r="Z47" s="11" t="s">
        <v>635</v>
      </c>
      <c r="AA47" s="19">
        <v>29.007000000000005</v>
      </c>
      <c r="AB47" s="24" t="s">
        <v>173</v>
      </c>
      <c r="AC47" s="16">
        <v>1171.17</v>
      </c>
      <c r="AD47" s="14">
        <v>27418.352249999996</v>
      </c>
      <c r="AE47" s="15" t="s">
        <v>636</v>
      </c>
      <c r="AF47" s="11" t="s">
        <v>637</v>
      </c>
      <c r="AG47" s="19">
        <v>32.230000000000004</v>
      </c>
      <c r="AH47" s="16">
        <v>801.90000000000009</v>
      </c>
      <c r="AI47" s="16">
        <v>1301.3</v>
      </c>
      <c r="AJ47" s="14">
        <v>28765.79175</v>
      </c>
      <c r="AK47" s="15" t="s">
        <v>638</v>
      </c>
      <c r="AL47" s="11" t="s">
        <v>639</v>
      </c>
      <c r="AM47" s="19">
        <v>40.287500000000009</v>
      </c>
      <c r="AN47" s="16">
        <v>1002.3750000000001</v>
      </c>
      <c r="AO47" s="16">
        <v>1626.625</v>
      </c>
      <c r="AP47" s="14">
        <v>32134.390499999994</v>
      </c>
      <c r="AQ47" s="15" t="s">
        <v>640</v>
      </c>
      <c r="AR47" s="11" t="s">
        <v>641</v>
      </c>
      <c r="AS47" s="19">
        <v>48.345000000000006</v>
      </c>
      <c r="AT47" s="24" t="s">
        <v>173</v>
      </c>
      <c r="AU47" s="16">
        <v>1951.9499999999998</v>
      </c>
      <c r="AV47" s="14">
        <v>35458.0746</v>
      </c>
      <c r="AW47" s="15" t="s">
        <v>642</v>
      </c>
      <c r="AX47" s="11" t="s">
        <v>643</v>
      </c>
      <c r="AY47" s="37">
        <v>56.402500000000003</v>
      </c>
      <c r="AZ47" s="24" t="s">
        <v>173</v>
      </c>
      <c r="BA47" s="16">
        <v>2277.2750000000001</v>
      </c>
      <c r="BB47" s="14">
        <v>38826.673349999997</v>
      </c>
      <c r="BC47" s="15" t="s">
        <v>644</v>
      </c>
      <c r="BD47" s="11" t="s">
        <v>645</v>
      </c>
      <c r="BE47" s="19">
        <v>64.459999999999994</v>
      </c>
      <c r="BF47" s="24" t="s">
        <v>173</v>
      </c>
      <c r="BG47" s="16">
        <v>2602.6</v>
      </c>
      <c r="BH47" s="14">
        <v>42195.272100000002</v>
      </c>
      <c r="BI47" s="29" t="s">
        <v>646</v>
      </c>
      <c r="BJ47" s="11" t="s">
        <v>866</v>
      </c>
      <c r="BK47" s="19">
        <v>72.616</v>
      </c>
      <c r="BL47" s="24" t="s">
        <v>173</v>
      </c>
      <c r="BM47" s="16">
        <v>2926</v>
      </c>
      <c r="BN47" s="14">
        <v>49081.633999999998</v>
      </c>
      <c r="BO47" s="29" t="s">
        <v>867</v>
      </c>
      <c r="BP47" s="11" t="s">
        <v>868</v>
      </c>
      <c r="BQ47" s="19">
        <v>80.5</v>
      </c>
      <c r="BR47" s="24" t="s">
        <v>173</v>
      </c>
      <c r="BS47" s="16">
        <v>3250.6666666666702</v>
      </c>
      <c r="BT47" s="14">
        <v>52232.089</v>
      </c>
      <c r="BU47" s="29" t="s">
        <v>869</v>
      </c>
    </row>
    <row r="48" spans="1:73" s="3" customFormat="1" ht="15.75" thickBot="1" x14ac:dyDescent="0.3">
      <c r="A48" s="26">
        <v>12</v>
      </c>
      <c r="B48" s="27" t="s">
        <v>875</v>
      </c>
      <c r="C48" s="19">
        <v>17.580000000000002</v>
      </c>
      <c r="D48" s="24" t="s">
        <v>173</v>
      </c>
      <c r="E48" s="16">
        <v>709.8</v>
      </c>
      <c r="F48" s="14">
        <v>23404.6158</v>
      </c>
      <c r="G48" s="15" t="s">
        <v>647</v>
      </c>
      <c r="H48" s="27" t="s">
        <v>876</v>
      </c>
      <c r="I48" s="19">
        <v>21.096</v>
      </c>
      <c r="J48" s="24" t="s">
        <v>173</v>
      </c>
      <c r="K48" s="16">
        <v>851.75999999999988</v>
      </c>
      <c r="L48" s="14">
        <v>24874.549800000001</v>
      </c>
      <c r="M48" s="15" t="s">
        <v>648</v>
      </c>
      <c r="N48" s="27" t="s">
        <v>877</v>
      </c>
      <c r="O48" s="20">
        <v>27.72</v>
      </c>
      <c r="P48" s="24" t="s">
        <v>173</v>
      </c>
      <c r="Q48" s="16">
        <v>993.71999999999991</v>
      </c>
      <c r="R48" s="14">
        <v>26344.483799999998</v>
      </c>
      <c r="S48" s="15" t="s">
        <v>649</v>
      </c>
      <c r="T48" s="27" t="s">
        <v>878</v>
      </c>
      <c r="U48" s="19">
        <v>28.128000000000004</v>
      </c>
      <c r="V48" s="16">
        <v>699.84000000000015</v>
      </c>
      <c r="W48" s="24" t="s">
        <v>173</v>
      </c>
      <c r="X48" s="14">
        <v>27765.42</v>
      </c>
      <c r="Y48" s="15" t="s">
        <v>650</v>
      </c>
      <c r="Z48" s="27" t="s">
        <v>879</v>
      </c>
      <c r="AA48" s="20">
        <v>35.64</v>
      </c>
      <c r="AB48" s="24" t="s">
        <v>173</v>
      </c>
      <c r="AC48" s="16">
        <v>1277.6399999999999</v>
      </c>
      <c r="AD48" s="14">
        <v>29235.353999999999</v>
      </c>
      <c r="AE48" s="15" t="s">
        <v>651</v>
      </c>
      <c r="AF48" s="27" t="s">
        <v>880</v>
      </c>
      <c r="AG48" s="19">
        <v>35.160000000000004</v>
      </c>
      <c r="AH48" s="16">
        <v>874.80000000000007</v>
      </c>
      <c r="AI48" s="16">
        <v>1419.6</v>
      </c>
      <c r="AJ48" s="14">
        <v>30705.287999999997</v>
      </c>
      <c r="AK48" s="15" t="s">
        <v>652</v>
      </c>
      <c r="AL48" s="27" t="s">
        <v>881</v>
      </c>
      <c r="AM48" s="19">
        <v>43.95</v>
      </c>
      <c r="AN48" s="16">
        <v>1093.5</v>
      </c>
      <c r="AO48" s="16">
        <v>1774.5</v>
      </c>
      <c r="AP48" s="14">
        <v>34380.122999999992</v>
      </c>
      <c r="AQ48" s="15" t="s">
        <v>653</v>
      </c>
      <c r="AR48" s="27" t="s">
        <v>882</v>
      </c>
      <c r="AS48" s="19">
        <v>52.740000000000009</v>
      </c>
      <c r="AT48" s="24" t="s">
        <v>173</v>
      </c>
      <c r="AU48" s="16">
        <v>2129.3999999999996</v>
      </c>
      <c r="AV48" s="14">
        <v>38005.960200000001</v>
      </c>
      <c r="AW48" s="15" t="s">
        <v>654</v>
      </c>
      <c r="AX48" s="27" t="s">
        <v>883</v>
      </c>
      <c r="AY48" s="37">
        <v>61.530000000000008</v>
      </c>
      <c r="AZ48" s="24" t="s">
        <v>173</v>
      </c>
      <c r="BA48" s="16">
        <v>2484.2999999999997</v>
      </c>
      <c r="BB48" s="14">
        <v>41680.7952</v>
      </c>
      <c r="BC48" s="15" t="s">
        <v>655</v>
      </c>
      <c r="BD48" s="27" t="s">
        <v>870</v>
      </c>
      <c r="BE48" s="19">
        <v>70.319999999999993</v>
      </c>
      <c r="BF48" s="24" t="s">
        <v>173</v>
      </c>
      <c r="BG48" s="16">
        <v>2839.2</v>
      </c>
      <c r="BH48" s="14">
        <v>45355.6302</v>
      </c>
      <c r="BI48" s="29" t="s">
        <v>656</v>
      </c>
      <c r="BJ48" s="27" t="s">
        <v>871</v>
      </c>
      <c r="BK48" s="19">
        <v>79.225999999999999</v>
      </c>
      <c r="BL48" s="24" t="s">
        <v>173</v>
      </c>
      <c r="BM48" s="16">
        <v>3192</v>
      </c>
      <c r="BN48" s="14">
        <v>52993.108</v>
      </c>
      <c r="BO48" s="29" t="s">
        <v>872</v>
      </c>
      <c r="BP48" s="27" t="s">
        <v>873</v>
      </c>
      <c r="BQ48" s="19">
        <v>87.82</v>
      </c>
      <c r="BR48" s="24" t="s">
        <v>173</v>
      </c>
      <c r="BS48" s="16">
        <v>3546.1666666666702</v>
      </c>
      <c r="BT48" s="14">
        <v>56429.968000000001</v>
      </c>
      <c r="BU48" s="29" t="s">
        <v>874</v>
      </c>
    </row>
    <row r="49" spans="1:62" s="3" customFormat="1" ht="15.75" thickTop="1" x14ac:dyDescent="0.25">
      <c r="A49" s="30"/>
      <c r="B49" s="30"/>
      <c r="C49" s="31"/>
      <c r="D49" s="31"/>
      <c r="E49" s="31"/>
      <c r="F49" s="32"/>
      <c r="G49" s="30"/>
      <c r="H49" s="30"/>
      <c r="I49" s="31"/>
      <c r="J49" s="31"/>
      <c r="K49" s="33"/>
      <c r="L49" s="32"/>
      <c r="M49" s="30"/>
      <c r="N49" s="30"/>
      <c r="O49" s="31"/>
      <c r="P49" s="31"/>
      <c r="Q49" s="31"/>
      <c r="R49" s="32"/>
      <c r="S49" s="30"/>
      <c r="T49" s="30"/>
      <c r="U49" s="31"/>
      <c r="V49" s="31"/>
      <c r="W49" s="31"/>
      <c r="X49" s="32"/>
      <c r="Y49" s="30"/>
      <c r="Z49" s="30"/>
      <c r="AA49" s="31"/>
      <c r="AB49" s="31"/>
      <c r="AC49" s="31"/>
      <c r="AD49" s="32"/>
      <c r="AE49" s="30"/>
      <c r="AF49" s="30"/>
      <c r="AG49" s="31"/>
      <c r="AH49" s="31"/>
      <c r="AI49" s="31"/>
      <c r="AJ49" s="32"/>
      <c r="AK49" s="30"/>
      <c r="AL49" s="30"/>
      <c r="AM49" s="31"/>
      <c r="AN49" s="31"/>
      <c r="AO49" s="31"/>
      <c r="AP49" s="32"/>
      <c r="AQ49" s="30"/>
      <c r="AR49" s="30"/>
      <c r="AS49" s="31"/>
      <c r="AT49" s="34"/>
      <c r="AU49" s="31"/>
      <c r="AV49" s="32"/>
      <c r="AW49" s="30"/>
      <c r="AX49" s="30"/>
      <c r="AY49" s="31"/>
      <c r="AZ49" s="34"/>
      <c r="BA49" s="31"/>
      <c r="BB49" s="32"/>
      <c r="BC49" s="30"/>
      <c r="BD49" s="30"/>
      <c r="BE49" s="34"/>
      <c r="BF49" s="34"/>
      <c r="BG49" s="35"/>
      <c r="BH49" s="60"/>
      <c r="BI49" s="30"/>
    </row>
    <row r="51" spans="1:62" s="3" customFormat="1" ht="26.25" x14ac:dyDescent="0.4">
      <c r="A51" s="74" t="s">
        <v>657</v>
      </c>
      <c r="B51" s="74"/>
      <c r="C51" s="74"/>
      <c r="K51" s="1"/>
      <c r="Q51" s="61"/>
      <c r="AJ51" s="61"/>
      <c r="AL51" s="61"/>
      <c r="BJ51" s="61"/>
    </row>
    <row r="52" spans="1:62" x14ac:dyDescent="0.25">
      <c r="Q52" s="61"/>
      <c r="AJ52" s="61"/>
      <c r="AL52" s="61"/>
      <c r="BJ52" s="61"/>
    </row>
    <row r="53" spans="1:62" s="3" customFormat="1" ht="26.25" x14ac:dyDescent="0.4">
      <c r="A53" s="75" t="s">
        <v>658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Q53" s="61"/>
      <c r="AJ53" s="61"/>
      <c r="AL53" s="61"/>
      <c r="BJ53" s="61"/>
    </row>
    <row r="54" spans="1:62" s="3" customFormat="1" ht="26.25" x14ac:dyDescent="0.4">
      <c r="A54" s="39" t="s">
        <v>659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Q54" s="61"/>
      <c r="AJ54" s="61"/>
      <c r="AL54" s="61"/>
      <c r="BJ54" s="61"/>
    </row>
    <row r="55" spans="1:62" s="3" customFormat="1" ht="21" x14ac:dyDescent="0.35">
      <c r="A55" s="38" t="s">
        <v>660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Q55" s="61"/>
      <c r="AJ55" s="61"/>
      <c r="AL55" s="61"/>
      <c r="BJ55" s="61"/>
    </row>
    <row r="56" spans="1:62" s="3" customFormat="1" ht="21" x14ac:dyDescent="0.35">
      <c r="A56" s="40"/>
      <c r="B56" s="41"/>
      <c r="C56" s="41"/>
      <c r="D56" s="41"/>
      <c r="E56" s="41"/>
      <c r="F56" s="41"/>
      <c r="G56" s="41"/>
      <c r="K56" s="1"/>
      <c r="Q56" s="61"/>
      <c r="AJ56" s="61"/>
      <c r="AL56" s="61"/>
      <c r="BJ56" s="61"/>
    </row>
    <row r="57" spans="1:62" s="3" customFormat="1" ht="26.25" x14ac:dyDescent="0.4">
      <c r="A57" s="75" t="s">
        <v>661</v>
      </c>
      <c r="B57" s="75"/>
      <c r="C57" s="75"/>
      <c r="D57" s="75"/>
      <c r="E57" s="75"/>
      <c r="F57" s="75"/>
      <c r="G57" s="41"/>
      <c r="J57" s="42"/>
      <c r="K57" s="1"/>
      <c r="Q57" s="61"/>
      <c r="AJ57" s="61"/>
      <c r="AL57" s="61"/>
      <c r="BJ57" s="61"/>
    </row>
    <row r="58" spans="1:62" s="3" customFormat="1" ht="26.25" x14ac:dyDescent="0.4">
      <c r="A58" s="75" t="s">
        <v>662</v>
      </c>
      <c r="B58" s="75"/>
      <c r="C58" s="75"/>
      <c r="D58" s="75"/>
      <c r="E58" s="75"/>
      <c r="F58" s="75"/>
      <c r="G58" s="41"/>
      <c r="J58" s="42"/>
      <c r="K58" s="1"/>
      <c r="Q58" s="61"/>
      <c r="AG58" s="31"/>
      <c r="AI58" s="31"/>
      <c r="AJ58" s="61"/>
      <c r="AL58" s="61"/>
      <c r="BJ58" s="61"/>
    </row>
    <row r="59" spans="1:62" s="3" customFormat="1" ht="26.25" x14ac:dyDescent="0.4">
      <c r="A59" s="75" t="s">
        <v>663</v>
      </c>
      <c r="B59" s="75"/>
      <c r="C59" s="75"/>
      <c r="D59" s="75"/>
      <c r="E59" s="75"/>
      <c r="F59" s="75"/>
      <c r="G59" s="41"/>
      <c r="K59" s="1"/>
      <c r="Q59" s="61"/>
      <c r="AF59" s="30"/>
      <c r="AJ59" s="61"/>
      <c r="AL59" s="61"/>
      <c r="BJ59" s="61"/>
    </row>
    <row r="60" spans="1:62" s="3" customFormat="1" ht="21" x14ac:dyDescent="0.35">
      <c r="A60" s="40"/>
      <c r="B60" s="41"/>
      <c r="C60" s="41"/>
      <c r="D60" s="41"/>
      <c r="E60" s="41"/>
      <c r="F60" s="41"/>
      <c r="G60" s="41"/>
      <c r="K60" s="1"/>
      <c r="Q60" s="61"/>
      <c r="AF60" s="30"/>
      <c r="AJ60" s="61"/>
      <c r="AL60" s="61"/>
      <c r="BJ60" s="61"/>
    </row>
    <row r="61" spans="1:62" s="3" customFormat="1" ht="23.25" x14ac:dyDescent="0.35">
      <c r="A61" s="71" t="s">
        <v>664</v>
      </c>
      <c r="B61" s="71"/>
      <c r="C61" s="71"/>
      <c r="D61" s="71"/>
      <c r="K61" s="1"/>
      <c r="Q61" s="61"/>
      <c r="AF61" s="30"/>
      <c r="AJ61" s="61"/>
      <c r="AL61" s="61"/>
      <c r="BJ61" s="61"/>
    </row>
    <row r="62" spans="1:62" s="3" customFormat="1" ht="17.25" customHeight="1" x14ac:dyDescent="0.35">
      <c r="A62" s="43"/>
      <c r="B62" s="43"/>
      <c r="C62" s="43"/>
      <c r="D62" s="43"/>
      <c r="K62" s="1"/>
      <c r="AF62" s="30"/>
    </row>
    <row r="63" spans="1:62" s="3" customFormat="1" ht="23.25" x14ac:dyDescent="0.35">
      <c r="A63" s="73" t="s">
        <v>665</v>
      </c>
      <c r="B63" s="73"/>
      <c r="C63" s="43"/>
      <c r="D63" s="43"/>
      <c r="K63" s="1"/>
      <c r="AF63" s="30"/>
    </row>
    <row r="64" spans="1:62" s="3" customFormat="1" ht="21" x14ac:dyDescent="0.35">
      <c r="A64" s="70" t="s">
        <v>666</v>
      </c>
      <c r="B64" s="70"/>
      <c r="C64" s="44"/>
      <c r="D64" s="44"/>
      <c r="E64" s="44"/>
      <c r="K64" s="1"/>
      <c r="AK64" s="2"/>
    </row>
    <row r="65" spans="1:37" s="3" customFormat="1" ht="21" x14ac:dyDescent="0.35">
      <c r="A65" s="70" t="s">
        <v>667</v>
      </c>
      <c r="B65" s="70"/>
      <c r="C65" s="70"/>
      <c r="D65" s="44"/>
      <c r="E65" s="44"/>
      <c r="K65" s="1"/>
      <c r="AK65" s="2"/>
    </row>
    <row r="66" spans="1:37" s="3" customFormat="1" ht="21" x14ac:dyDescent="0.35">
      <c r="A66" s="70" t="s">
        <v>668</v>
      </c>
      <c r="B66" s="70"/>
      <c r="C66" s="44"/>
      <c r="D66" s="44"/>
      <c r="E66" s="44"/>
      <c r="K66" s="1"/>
      <c r="AK66" s="2"/>
    </row>
    <row r="67" spans="1:37" s="3" customFormat="1" ht="21" x14ac:dyDescent="0.35">
      <c r="A67" s="70" t="s">
        <v>669</v>
      </c>
      <c r="B67" s="70"/>
      <c r="C67" s="44"/>
      <c r="D67" s="44"/>
      <c r="E67" s="44"/>
      <c r="K67" s="1"/>
      <c r="AK67" s="2"/>
    </row>
    <row r="68" spans="1:37" s="3" customFormat="1" ht="21" x14ac:dyDescent="0.35">
      <c r="A68" s="44"/>
      <c r="B68" s="44"/>
      <c r="C68" s="44"/>
      <c r="D68" s="44"/>
      <c r="E68" s="44"/>
      <c r="K68" s="1"/>
      <c r="AK68" s="2"/>
    </row>
    <row r="69" spans="1:37" s="3" customFormat="1" ht="21" x14ac:dyDescent="0.35">
      <c r="A69" s="70"/>
      <c r="B69" s="70"/>
      <c r="C69" s="70"/>
      <c r="D69" s="70"/>
      <c r="E69" s="70"/>
      <c r="F69" s="70"/>
      <c r="G69" s="70"/>
      <c r="K69" s="1"/>
    </row>
    <row r="71" spans="1:37" s="3" customFormat="1" ht="23.25" x14ac:dyDescent="0.35">
      <c r="A71" s="71" t="s">
        <v>670</v>
      </c>
      <c r="B71" s="71"/>
      <c r="C71" s="71"/>
      <c r="D71" s="71"/>
      <c r="K71" s="1"/>
    </row>
    <row r="72" spans="1:37" s="3" customFormat="1" ht="21" x14ac:dyDescent="0.35">
      <c r="A72" s="70" t="s">
        <v>671</v>
      </c>
      <c r="B72" s="70"/>
      <c r="C72" s="70"/>
      <c r="D72" s="70"/>
      <c r="E72" s="70"/>
      <c r="F72" s="70"/>
      <c r="K72" s="1"/>
    </row>
    <row r="73" spans="1:37" s="3" customFormat="1" ht="21" x14ac:dyDescent="0.35">
      <c r="A73" s="70" t="s">
        <v>672</v>
      </c>
      <c r="B73" s="70"/>
      <c r="C73" s="70"/>
      <c r="D73" s="70"/>
      <c r="E73" s="70"/>
      <c r="F73" s="70"/>
      <c r="K73" s="1"/>
    </row>
    <row r="74" spans="1:37" s="3" customFormat="1" ht="21" x14ac:dyDescent="0.35">
      <c r="A74" s="70" t="s">
        <v>673</v>
      </c>
      <c r="B74" s="70"/>
      <c r="C74" s="70"/>
      <c r="D74" s="70"/>
      <c r="E74" s="70"/>
      <c r="F74" s="70"/>
      <c r="K74" s="1"/>
    </row>
    <row r="76" spans="1:37" ht="23.25" x14ac:dyDescent="0.35">
      <c r="A76" s="71" t="s">
        <v>674</v>
      </c>
      <c r="B76" s="71"/>
      <c r="C76" s="71"/>
      <c r="D76" s="71"/>
    </row>
    <row r="77" spans="1:37" x14ac:dyDescent="0.25">
      <c r="A77" s="68" t="s">
        <v>675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1:37" x14ac:dyDescent="0.25">
      <c r="A78" s="68" t="s">
        <v>676</v>
      </c>
      <c r="B78" s="68"/>
      <c r="C78" s="68"/>
      <c r="D78" s="68"/>
      <c r="E78" s="68"/>
      <c r="F78" s="45"/>
      <c r="G78" s="45"/>
      <c r="H78" s="45"/>
      <c r="I78" s="45"/>
      <c r="J78" s="45"/>
      <c r="K78" s="45"/>
      <c r="L78" s="45"/>
    </row>
    <row r="79" spans="1:37" x14ac:dyDescent="0.25">
      <c r="A79" s="72" t="s">
        <v>677</v>
      </c>
      <c r="B79" s="72"/>
      <c r="C79" s="41"/>
      <c r="D79" s="41"/>
      <c r="E79" s="41"/>
      <c r="F79" s="41"/>
      <c r="G79" s="41"/>
      <c r="H79" s="41"/>
      <c r="I79" s="45"/>
    </row>
    <row r="80" spans="1:37" x14ac:dyDescent="0.25">
      <c r="A80" s="46"/>
      <c r="B80" s="46"/>
      <c r="C80" s="41"/>
      <c r="D80" s="41"/>
      <c r="E80" s="41"/>
      <c r="F80" s="41"/>
      <c r="G80" s="41"/>
      <c r="H80" s="41"/>
      <c r="I80" s="45"/>
    </row>
    <row r="81" spans="1:10" x14ac:dyDescent="0.25">
      <c r="A81" s="68" t="s">
        <v>678</v>
      </c>
      <c r="B81" s="68"/>
      <c r="C81" s="68"/>
      <c r="D81" s="68"/>
      <c r="E81" s="68"/>
      <c r="F81" s="68"/>
      <c r="G81" s="68"/>
      <c r="H81" s="68"/>
      <c r="I81" s="68"/>
      <c r="J81" s="68"/>
    </row>
    <row r="82" spans="1:10" x14ac:dyDescent="0.25">
      <c r="A82" s="69" t="s">
        <v>679</v>
      </c>
      <c r="B82" s="69"/>
      <c r="C82" s="69"/>
      <c r="D82" s="69"/>
      <c r="E82" s="45"/>
      <c r="F82" s="45"/>
      <c r="G82" s="45"/>
    </row>
    <row r="83" spans="1:10" x14ac:dyDescent="0.25">
      <c r="A83" s="47"/>
      <c r="B83" s="47"/>
      <c r="C83" s="47"/>
      <c r="D83" s="47"/>
      <c r="E83" s="45"/>
      <c r="F83" s="45"/>
      <c r="G83" s="45"/>
    </row>
    <row r="84" spans="1:10" x14ac:dyDescent="0.25">
      <c r="A84" s="68" t="s">
        <v>680</v>
      </c>
      <c r="B84" s="68"/>
      <c r="C84" s="68"/>
      <c r="D84" s="68"/>
      <c r="E84" s="68"/>
      <c r="F84" s="45"/>
      <c r="G84" s="45"/>
    </row>
    <row r="85" spans="1:10" x14ac:dyDescent="0.25">
      <c r="A85" s="69" t="s">
        <v>681</v>
      </c>
      <c r="B85" s="69"/>
    </row>
    <row r="87" spans="1:10" x14ac:dyDescent="0.25">
      <c r="A87" s="69" t="s">
        <v>682</v>
      </c>
      <c r="B87" s="69"/>
      <c r="C87" s="69"/>
      <c r="D87" s="69"/>
      <c r="E87" s="69"/>
      <c r="F87" s="69"/>
    </row>
  </sheetData>
  <mergeCells count="61">
    <mergeCell ref="B4:G4"/>
    <mergeCell ref="H4:M4"/>
    <mergeCell ref="N4:S4"/>
    <mergeCell ref="T4:Y4"/>
    <mergeCell ref="Z4:AE4"/>
    <mergeCell ref="AF4:AK4"/>
    <mergeCell ref="AL4:AQ4"/>
    <mergeCell ref="AR4:AW4"/>
    <mergeCell ref="AX4:BC4"/>
    <mergeCell ref="BD4:BI4"/>
    <mergeCell ref="B20:G20"/>
    <mergeCell ref="H20:M20"/>
    <mergeCell ref="N20:S20"/>
    <mergeCell ref="T20:Y20"/>
    <mergeCell ref="Z20:AE20"/>
    <mergeCell ref="AF20:AK20"/>
    <mergeCell ref="AL20:AQ20"/>
    <mergeCell ref="AR20:AW20"/>
    <mergeCell ref="AX20:BC20"/>
    <mergeCell ref="BD20:BI20"/>
    <mergeCell ref="B36:G36"/>
    <mergeCell ref="H36:M36"/>
    <mergeCell ref="N36:S36"/>
    <mergeCell ref="T36:Y36"/>
    <mergeCell ref="Z36:AE36"/>
    <mergeCell ref="AF36:AK36"/>
    <mergeCell ref="AL36:AQ36"/>
    <mergeCell ref="AR36:AW36"/>
    <mergeCell ref="AX36:BC36"/>
    <mergeCell ref="BD36:BI36"/>
    <mergeCell ref="A51:C51"/>
    <mergeCell ref="A53:L53"/>
    <mergeCell ref="A57:F57"/>
    <mergeCell ref="A58:F58"/>
    <mergeCell ref="A59:F59"/>
    <mergeCell ref="A61:D61"/>
    <mergeCell ref="A63:B63"/>
    <mergeCell ref="A64:B64"/>
    <mergeCell ref="A65:C65"/>
    <mergeCell ref="A66:B66"/>
    <mergeCell ref="A67:B67"/>
    <mergeCell ref="A69:G69"/>
    <mergeCell ref="A71:D71"/>
    <mergeCell ref="A72:F72"/>
    <mergeCell ref="A73:F73"/>
    <mergeCell ref="A74:F74"/>
    <mergeCell ref="A76:D76"/>
    <mergeCell ref="A77:L77"/>
    <mergeCell ref="A78:E78"/>
    <mergeCell ref="A79:B79"/>
    <mergeCell ref="A81:J81"/>
    <mergeCell ref="A82:D82"/>
    <mergeCell ref="A84:E84"/>
    <mergeCell ref="A85:B85"/>
    <mergeCell ref="A87:F87"/>
    <mergeCell ref="BJ4:BO4"/>
    <mergeCell ref="BP4:BU4"/>
    <mergeCell ref="BJ20:BO20"/>
    <mergeCell ref="BP20:BU20"/>
    <mergeCell ref="BJ36:BO36"/>
    <mergeCell ref="BP36:BU3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D28" sqref="D28"/>
    </sheetView>
  </sheetViews>
  <sheetFormatPr defaultRowHeight="15" x14ac:dyDescent="0.25"/>
  <cols>
    <col min="1" max="2" width="31.140625" bestFit="1" customWidth="1"/>
    <col min="3" max="3" width="29.85546875" bestFit="1" customWidth="1"/>
    <col min="4" max="4" width="49.28515625" bestFit="1" customWidth="1"/>
  </cols>
  <sheetData>
    <row r="2" spans="1:4" ht="31.5" customHeight="1" x14ac:dyDescent="0.35">
      <c r="A2" s="48" t="s">
        <v>683</v>
      </c>
      <c r="B2" s="83" t="s">
        <v>684</v>
      </c>
      <c r="C2" s="84"/>
      <c r="D2" s="49" t="s">
        <v>685</v>
      </c>
    </row>
    <row r="3" spans="1:4" ht="151.5" customHeight="1" x14ac:dyDescent="0.25">
      <c r="A3" s="50" t="s">
        <v>686</v>
      </c>
      <c r="B3" s="51" t="s">
        <v>687</v>
      </c>
      <c r="C3" s="52"/>
      <c r="D3" s="53" t="s">
        <v>688</v>
      </c>
    </row>
    <row r="4" spans="1:4" ht="139.5" customHeight="1" x14ac:dyDescent="0.25">
      <c r="A4" s="50" t="s">
        <v>686</v>
      </c>
      <c r="B4" s="54" t="s">
        <v>689</v>
      </c>
      <c r="C4" s="55"/>
      <c r="D4" s="56" t="s">
        <v>690</v>
      </c>
    </row>
    <row r="5" spans="1:4" ht="150" customHeight="1" x14ac:dyDescent="0.25">
      <c r="A5" s="50" t="s">
        <v>686</v>
      </c>
      <c r="B5" s="54" t="s">
        <v>691</v>
      </c>
      <c r="C5" s="55"/>
      <c r="D5" s="56" t="s">
        <v>692</v>
      </c>
    </row>
    <row r="6" spans="1:4" ht="165.75" customHeight="1" x14ac:dyDescent="0.25">
      <c r="A6" s="50" t="s">
        <v>686</v>
      </c>
      <c r="B6" s="54" t="s">
        <v>693</v>
      </c>
      <c r="C6" s="55"/>
      <c r="D6" s="56" t="s">
        <v>694</v>
      </c>
    </row>
    <row r="7" spans="1:4" ht="150.75" customHeight="1" x14ac:dyDescent="0.25">
      <c r="A7" s="50" t="s">
        <v>686</v>
      </c>
      <c r="B7" s="54" t="s">
        <v>695</v>
      </c>
      <c r="C7" s="55"/>
      <c r="D7" s="56" t="s">
        <v>696</v>
      </c>
    </row>
    <row r="8" spans="1:4" ht="156.75" customHeight="1" x14ac:dyDescent="0.25">
      <c r="A8" s="50" t="s">
        <v>686</v>
      </c>
      <c r="B8" s="57" t="s">
        <v>697</v>
      </c>
      <c r="C8" s="55"/>
      <c r="D8" s="56" t="s">
        <v>698</v>
      </c>
    </row>
    <row r="9" spans="1:4" ht="156.75" customHeight="1" x14ac:dyDescent="0.25">
      <c r="A9" s="50" t="s">
        <v>686</v>
      </c>
      <c r="B9" s="54" t="s">
        <v>699</v>
      </c>
      <c r="C9" s="55"/>
      <c r="D9" s="56" t="s">
        <v>700</v>
      </c>
    </row>
    <row r="10" spans="1:4" ht="156.75" customHeight="1" x14ac:dyDescent="0.25">
      <c r="A10" s="50" t="s">
        <v>686</v>
      </c>
      <c r="B10" s="54" t="s">
        <v>701</v>
      </c>
      <c r="C10" s="55"/>
      <c r="D10" s="56" t="s">
        <v>702</v>
      </c>
    </row>
    <row r="11" spans="1:4" ht="156.75" customHeight="1" x14ac:dyDescent="0.25">
      <c r="A11" s="50" t="s">
        <v>686</v>
      </c>
      <c r="B11" s="54" t="s">
        <v>703</v>
      </c>
      <c r="C11" s="55"/>
      <c r="D11" s="56" t="s">
        <v>704</v>
      </c>
    </row>
    <row r="12" spans="1:4" ht="156.75" customHeight="1" x14ac:dyDescent="0.25">
      <c r="A12" s="50" t="s">
        <v>686</v>
      </c>
      <c r="B12" s="54" t="s">
        <v>705</v>
      </c>
      <c r="C12" s="55"/>
      <c r="D12" s="56" t="s">
        <v>706</v>
      </c>
    </row>
    <row r="13" spans="1:4" ht="156.75" customHeight="1" x14ac:dyDescent="0.25">
      <c r="A13" s="50" t="s">
        <v>686</v>
      </c>
      <c r="B13" s="54" t="s">
        <v>707</v>
      </c>
      <c r="C13" s="55"/>
      <c r="D13" s="56" t="s">
        <v>708</v>
      </c>
    </row>
    <row r="14" spans="1:4" ht="135" customHeight="1" x14ac:dyDescent="0.25">
      <c r="A14" s="50" t="s">
        <v>709</v>
      </c>
      <c r="B14" s="54" t="s">
        <v>710</v>
      </c>
      <c r="C14" s="55"/>
      <c r="D14" s="56" t="s">
        <v>702</v>
      </c>
    </row>
    <row r="15" spans="1:4" ht="118.5" customHeight="1" x14ac:dyDescent="0.25">
      <c r="A15" s="50" t="s">
        <v>709</v>
      </c>
      <c r="B15" s="54" t="s">
        <v>711</v>
      </c>
      <c r="C15" s="55"/>
      <c r="D15" s="56" t="s">
        <v>712</v>
      </c>
    </row>
    <row r="16" spans="1:4" ht="111" customHeight="1" x14ac:dyDescent="0.25">
      <c r="A16" s="50" t="s">
        <v>709</v>
      </c>
      <c r="B16" s="54" t="s">
        <v>713</v>
      </c>
      <c r="C16" s="55"/>
      <c r="D16" s="56" t="s">
        <v>714</v>
      </c>
    </row>
    <row r="17" spans="1:4" ht="124.5" customHeight="1" x14ac:dyDescent="0.25">
      <c r="A17" s="50" t="s">
        <v>709</v>
      </c>
      <c r="B17" s="54" t="s">
        <v>715</v>
      </c>
      <c r="C17" s="55"/>
      <c r="D17" s="56" t="s">
        <v>716</v>
      </c>
    </row>
    <row r="18" spans="1:4" ht="131.25" customHeight="1" x14ac:dyDescent="0.25">
      <c r="A18" s="50" t="s">
        <v>709</v>
      </c>
      <c r="B18" s="54" t="s">
        <v>717</v>
      </c>
      <c r="C18" s="55"/>
      <c r="D18" s="56" t="s">
        <v>704</v>
      </c>
    </row>
    <row r="19" spans="1:4" ht="206.25" customHeight="1" x14ac:dyDescent="0.25">
      <c r="A19" s="50" t="s">
        <v>709</v>
      </c>
      <c r="B19" s="54" t="s">
        <v>687</v>
      </c>
      <c r="C19" s="55"/>
      <c r="D19" s="53" t="s">
        <v>688</v>
      </c>
    </row>
    <row r="20" spans="1:4" ht="192.75" customHeight="1" x14ac:dyDescent="0.25">
      <c r="A20" s="50" t="s">
        <v>709</v>
      </c>
      <c r="B20" s="54" t="s">
        <v>691</v>
      </c>
      <c r="C20" s="58"/>
      <c r="D20" s="56" t="s">
        <v>718</v>
      </c>
    </row>
    <row r="21" spans="1:4" ht="192.75" customHeight="1" x14ac:dyDescent="0.25">
      <c r="A21" s="50" t="s">
        <v>709</v>
      </c>
      <c r="B21" s="54" t="s">
        <v>689</v>
      </c>
      <c r="C21" s="58"/>
      <c r="D21" s="56" t="s">
        <v>719</v>
      </c>
    </row>
    <row r="22" spans="1:4" ht="195.75" customHeight="1" x14ac:dyDescent="0.25">
      <c r="A22" s="50" t="s">
        <v>709</v>
      </c>
      <c r="B22" s="54" t="s">
        <v>693</v>
      </c>
      <c r="C22" s="58"/>
      <c r="D22" s="56" t="s">
        <v>694</v>
      </c>
    </row>
    <row r="23" spans="1:4" ht="192.75" customHeight="1" x14ac:dyDescent="0.25">
      <c r="A23" s="50" t="s">
        <v>709</v>
      </c>
      <c r="B23" s="57" t="s">
        <v>697</v>
      </c>
      <c r="C23" s="58"/>
      <c r="D23" s="56" t="s">
        <v>692</v>
      </c>
    </row>
    <row r="24" spans="1:4" ht="192.75" customHeight="1" x14ac:dyDescent="0.25">
      <c r="A24" s="50" t="s">
        <v>709</v>
      </c>
      <c r="B24" s="54" t="s">
        <v>695</v>
      </c>
      <c r="C24" s="58"/>
      <c r="D24" s="56" t="s">
        <v>696</v>
      </c>
    </row>
    <row r="25" spans="1:4" ht="190.5" customHeight="1" x14ac:dyDescent="0.25">
      <c r="A25" s="50" t="s">
        <v>720</v>
      </c>
      <c r="B25" s="54" t="s">
        <v>721</v>
      </c>
      <c r="C25" s="55"/>
      <c r="D25" s="56" t="s">
        <v>722</v>
      </c>
    </row>
  </sheetData>
  <mergeCells count="1">
    <mergeCell ref="B2:C2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описание моделей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Лондковский</dc:creator>
  <cp:lastModifiedBy>BOSS</cp:lastModifiedBy>
  <cp:revision>1</cp:revision>
  <dcterms:created xsi:type="dcterms:W3CDTF">2022-03-02T17:45:41Z</dcterms:created>
  <dcterms:modified xsi:type="dcterms:W3CDTF">2022-12-06T12:59:18Z</dcterms:modified>
  <cp:contentStatus/>
</cp:coreProperties>
</file>